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920" activeTab="3"/>
  </bookViews>
  <sheets>
    <sheet name="CDKT1" sheetId="1" r:id="rId1"/>
    <sheet name="KQKD" sheetId="2" r:id="rId2"/>
    <sheet name="LCTT" sheetId="3" r:id="rId3"/>
    <sheet name="TM" sheetId="4" r:id="rId4"/>
    <sheet name="DIC CDKT" sheetId="5" state="hidden" r:id="rId5"/>
    <sheet name="DN CDKT" sheetId="6" state="hidden" r:id="rId6"/>
    <sheet name="HV CDKT" sheetId="7" state="hidden" r:id="rId7"/>
    <sheet name="MP CDKT" sheetId="8" state="hidden" r:id="rId8"/>
    <sheet name="DL CDKT" sheetId="9" state="hidden" r:id="rId9"/>
  </sheets>
  <externalReferences>
    <externalReference r:id="rId12"/>
  </externalReferences>
  <definedNames>
    <definedName name="_xlnm.Print_Titles" localSheetId="0">'CDKT1'!$6:$7</definedName>
    <definedName name="_xlnm.Print_Titles" localSheetId="2">'LCTT'!$7:$8</definedName>
  </definedNames>
  <calcPr fullCalcOnLoad="1"/>
</workbook>
</file>

<file path=xl/comments2.xml><?xml version="1.0" encoding="utf-8"?>
<comments xmlns="http://schemas.openxmlformats.org/spreadsheetml/2006/main">
  <authors>
    <author>Tam chau</author>
  </authors>
  <commentList>
    <comment ref="F31" authorId="0">
      <text>
        <r>
          <rPr>
            <b/>
            <sz val="8"/>
            <rFont val="Tahoma"/>
            <family val="0"/>
          </rPr>
          <t>Tam chau:</t>
        </r>
        <r>
          <rPr>
            <sz val="8"/>
            <rFont val="Tahoma"/>
            <family val="0"/>
          </rPr>
          <t xml:space="preserve">
51tr lech o Q2
</t>
        </r>
      </text>
    </comment>
    <comment ref="F23" authorId="0">
      <text>
        <r>
          <rPr>
            <b/>
            <sz val="8"/>
            <rFont val="Tahoma"/>
            <family val="0"/>
          </rPr>
          <t>Tam chau:</t>
        </r>
        <r>
          <rPr>
            <sz val="8"/>
            <rFont val="Tahoma"/>
            <family val="0"/>
          </rPr>
          <t xml:space="preserve">
3419182 dc theo DN</t>
        </r>
      </text>
    </comment>
    <comment ref="F33" authorId="0">
      <text>
        <r>
          <rPr>
            <b/>
            <sz val="8"/>
            <rFont val="Tahoma"/>
            <family val="0"/>
          </rPr>
          <t>Tam chau:</t>
        </r>
        <r>
          <rPr>
            <sz val="8"/>
            <rFont val="Tahoma"/>
            <family val="0"/>
          </rPr>
          <t xml:space="preserve">
51tr lech o Q2
</t>
        </r>
      </text>
    </comment>
  </commentList>
</comments>
</file>

<file path=xl/sharedStrings.xml><?xml version="1.0" encoding="utf-8"?>
<sst xmlns="http://schemas.openxmlformats.org/spreadsheetml/2006/main" count="1527" uniqueCount="665">
  <si>
    <t>BAÛNG CAÂN ÑOÁI KEÁ TOAÙN HÔÏP NHAÁT</t>
  </si>
  <si>
    <t>NGUYEÃN ANH KIEÄT</t>
  </si>
  <si>
    <t>Ñaø Naüng ngaøy 20 thaùng 04 naêm 2008</t>
  </si>
  <si>
    <t>Taïi ngaøy 31 thaùng 03 Naêm 2008</t>
  </si>
  <si>
    <t>Taïi ngaøy 31 thaùng  03  Naêm 2008</t>
  </si>
  <si>
    <r>
      <t>Laäp ngaøy  20   thaùng  04   naêm</t>
    </r>
    <r>
      <rPr>
        <b/>
        <sz val="11"/>
        <rFont val="VNI-Times"/>
        <family val="0"/>
      </rPr>
      <t xml:space="preserve"> 2008</t>
    </r>
  </si>
  <si>
    <t xml:space="preserve">               MAÕ SOÁ THUEÁ: 0 3 0 4 9 3 5 2 5 2</t>
  </si>
  <si>
    <t>COÂNG TY CP ÑAÀU TÖ &amp; THÖÔNG MAÏI DIC</t>
  </si>
  <si>
    <t xml:space="preserve"> 3. Taøi saûn ngaén haïn khaùc</t>
  </si>
  <si>
    <t xml:space="preserve">                            DIC - INTRACO</t>
  </si>
  <si>
    <t>COÂNG TY CP ÑAÀU TÖ THÖÔNG MAÏI HÖÔÙNG VIEÄT</t>
  </si>
  <si>
    <t xml:space="preserve">                   MAÕ SOÁ THUEÁ: 0 3 0 5 2 8 2 2 6 0</t>
  </si>
  <si>
    <t xml:space="preserve"> 3. Thueá &amp; caùc khoaûn phaûi thu nhaø nöôùc</t>
  </si>
  <si>
    <t>V.05</t>
  </si>
  <si>
    <t xml:space="preserve"> 5. Taøi saûn ngaén haïn khaùc</t>
  </si>
  <si>
    <t>COÂNG TY TNHH ÑAÀU TÖ &amp; THÖÔNG MAÏI DIC ÑAØ NAÜNG</t>
  </si>
  <si>
    <t xml:space="preserve">                        MAÕ SOÁ THUEÁ: 0 4 0 0 4 4 3 6 2 3</t>
  </si>
  <si>
    <t>(Ban haønh theo QÑ soá 15/2006/ QÑ-BTC
ngaøy 20/03/2006 cuûa Boä Tröôûng BTC)</t>
  </si>
  <si>
    <t xml:space="preserve"> 2. Caùc khoaûn töông ñöông tieàn</t>
  </si>
  <si>
    <t>1. Taøi saûn thueâ ngoaøi</t>
  </si>
  <si>
    <t>7. Nguoàn voàn khaáu hao cô baûn hieän coù</t>
  </si>
  <si>
    <t>Giaùm ñoác</t>
  </si>
  <si>
    <t>Nguyeãn Thò Tuyeát Anh</t>
  </si>
  <si>
    <t>Nguyeãn Maïnh Chieán</t>
  </si>
  <si>
    <t xml:space="preserve">                          Giaùm ñoác taøi chính</t>
  </si>
  <si>
    <t>Toång Giaùm ñoác</t>
  </si>
  <si>
    <t>COÂNG TY CP THÖÔNG MAÏI VAÄN TAÛI MINH PHONG</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</si>
  <si>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</si>
  <si>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</si>
  <si>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</si>
  <si>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</si>
  <si>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</si>
  <si>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</si>
  <si>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</si>
  <si>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</si>
  <si>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</si>
  <si>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</si>
  <si>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</si>
  <si>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</si>
  <si>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</si>
  <si>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</si>
  <si>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</si>
  <si>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</si>
  <si>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</si>
  <si>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</si>
  <si>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</si>
  <si>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</si>
  <si>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</si>
  <si>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SOÁ CUOÁI KYØ</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</si>
  <si>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</si>
  <si>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</si>
  <si>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</si>
  <si>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</si>
  <si>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</si>
  <si>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</si>
  <si>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</si>
  <si>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</si>
  <si>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 xml:space="preserve">               thöùc ghi trong ngoaëc ñôn ( ).</t>
  </si>
  <si>
    <r>
      <t xml:space="preserve">  </t>
    </r>
    <r>
      <rPr>
        <b/>
        <i/>
        <sz val="11"/>
        <rFont val="VNI-Times"/>
        <family val="0"/>
      </rPr>
      <t xml:space="preserve"> </t>
    </r>
    <r>
      <rPr>
        <b/>
        <i/>
        <u val="single"/>
        <sz val="11"/>
        <rFont val="VNI-Times"/>
        <family val="0"/>
      </rPr>
      <t>Ghi chuù:</t>
    </r>
    <r>
      <rPr>
        <sz val="11"/>
        <rFont val="VNI-Times"/>
        <family val="0"/>
      </rPr>
      <t xml:space="preserve"> Soá lieäu trong caùc chæ tieâu coù daáu (*) ñöôïc ghi baèng soá aâm döôùi hình</t>
    </r>
  </si>
  <si>
    <t>Ngöôøi laäp bieåu</t>
  </si>
  <si>
    <t>Keá toaùn tröôûng</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</si>
  <si>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</si>
  <si>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</si>
  <si>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</si>
  <si>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</si>
  <si>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</si>
  <si>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</si>
  <si>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</si>
  <si>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</si>
  <si>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</si>
  <si>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</si>
  <si>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</si>
  <si>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</si>
  <si>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</si>
  <si>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</si>
  <si>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</si>
  <si>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</si>
  <si>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</si>
  <si>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</si>
  <si>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</si>
  <si>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</si>
  <si>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</si>
  <si>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</si>
  <si>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</si>
  <si>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</si>
  <si>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</si>
  <si>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</si>
  <si>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</si>
  <si>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</si>
  <si>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SOÁ ÑAÀU KYØ</t>
  </si>
  <si>
    <t>SOÁ CUOÁI NAÊM</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</si>
  <si>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</si>
  <si>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</si>
  <si>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</si>
  <si>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</si>
  <si>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</si>
  <si>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</si>
  <si>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</si>
  <si>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</si>
  <si>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</si>
  <si>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</si>
  <si>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</si>
  <si>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</si>
  <si>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</si>
  <si>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</si>
  <si>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</si>
  <si>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</si>
  <si>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</si>
  <si>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</si>
  <si>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</si>
  <si>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</si>
  <si>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</si>
  <si>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</si>
  <si>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</si>
  <si>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</si>
  <si>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</si>
  <si>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</si>
  <si>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</si>
  <si>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</si>
  <si>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</si>
  <si>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</si>
  <si>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</si>
  <si>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</si>
  <si>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</si>
  <si>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</si>
  <si>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</si>
  <si>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</si>
  <si>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</si>
  <si>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</si>
  <si>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</si>
  <si>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</si>
  <si>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</si>
  <si>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</si>
  <si>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</si>
  <si>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</si>
  <si>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</si>
  <si>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</si>
  <si>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</si>
  <si>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</si>
  <si>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</si>
  <si>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</si>
  <si>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</si>
  <si>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</si>
  <si>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</si>
  <si>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</si>
  <si>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</si>
  <si>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</si>
  <si>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</si>
  <si>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</si>
  <si>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</si>
  <si>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</si>
  <si>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</si>
  <si>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</si>
  <si>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</si>
  <si>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</si>
  <si>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</si>
  <si>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 xml:space="preserve">BAÛNG CAÂN ÑOÁI KEÁ TOAÙN </t>
  </si>
  <si>
    <t>Maãu soá B 01 - DN</t>
  </si>
  <si>
    <t>Taïi ngaøy 31 thaùng  12  Naêm 2007</t>
  </si>
  <si>
    <t>C . LÔÏI ÍCH CUÛA COÅ ÑOÂNG THIEÅU SOÁ</t>
  </si>
  <si>
    <t>SOÁ CUOÁI QUÍ</t>
  </si>
  <si>
    <t>COÂNG TY CP ÑAÀU TÖ THÖÔNG MAÏI DIC ÑAØ LAÏT</t>
  </si>
  <si>
    <t>MAÃU SOÁ B 02-DN</t>
  </si>
  <si>
    <t>KEÁT QUAÛ HOAÏT ÑOÄNG KINH DOANH HÔÏP NHAÁT</t>
  </si>
  <si>
    <t>PHAÀN I - LAÕI LOÃ</t>
  </si>
  <si>
    <t>Ñôn vò tính: Ñoàng</t>
  </si>
  <si>
    <t>CHÆ TIEÂU</t>
  </si>
  <si>
    <t>MAÕ
SOÁ</t>
  </si>
  <si>
    <t>NAÊM TRÖÔÙC</t>
  </si>
  <si>
    <t>LUÕY KEÁ 
TÖØ ÑAÀU
NAÊM</t>
  </si>
  <si>
    <t>Doanh thu baùn haøng vaø cung caáp dòch vuï</t>
  </si>
  <si>
    <t>01</t>
  </si>
  <si>
    <t>Caùc khoaûn giaûm tröø (03 = 04+05+06+07)</t>
  </si>
  <si>
    <t>03</t>
  </si>
  <si>
    <t xml:space="preserve">   + Chieát khaáu thöông maïi</t>
  </si>
  <si>
    <t>04</t>
  </si>
  <si>
    <t xml:space="preserve">   + Giaûm giaù haøng baùn</t>
  </si>
  <si>
    <t>05</t>
  </si>
  <si>
    <t xml:space="preserve">   + Haøng baùn bò traû laïi</t>
  </si>
  <si>
    <t>06</t>
  </si>
  <si>
    <t xml:space="preserve">   + Thueá tieâu thuï ñaëc bieät, thueá xuaát khaåu phaûi noäp
      thueá GTGT theo phöông phaùp tröïc tieáp phaûi noäp</t>
  </si>
  <si>
    <t>07</t>
  </si>
  <si>
    <t>1. Doanh thu thuaàn veà baùn haøng vaø cung caáp dòch vuï (10 = 01 - 03)</t>
  </si>
  <si>
    <t>2. Giaù voán haøng baùn</t>
  </si>
  <si>
    <t>3. Lôïi nhuaän goäp veà baùn haøng vaø cung caáp dòch vuï (20 = 10  - 11)</t>
  </si>
  <si>
    <t>4. Doanh thu hoaït ñoäng taøi chính</t>
  </si>
  <si>
    <t>21</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</si>
  <si>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</si>
  <si>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</si>
  <si>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</si>
  <si>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</si>
  <si>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</si>
  <si>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</si>
  <si>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</si>
  <si>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</si>
  <si>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</si>
  <si>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</si>
  <si>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</si>
  <si>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</si>
  <si>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</si>
  <si>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</si>
  <si>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</si>
  <si>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 xml:space="preserve">   12. Phaàn lôïi nhuaän hoaëc loã trong coâng ty lieân doanh, lieân keát</t>
  </si>
  <si>
    <t>50</t>
  </si>
  <si>
    <t>13. Toång lôïi nhuaän tröôùc thueá : ( 50 = 30 +40 +50)</t>
  </si>
  <si>
    <t>60</t>
  </si>
  <si>
    <t>14. Thueá thu nhaäp doanh nghieäp phaûi noäp</t>
  </si>
  <si>
    <t>61</t>
  </si>
  <si>
    <t>15. Lôïi nhuaän sau thueá  :  60 = 50 - 51 )</t>
  </si>
  <si>
    <t>70</t>
  </si>
  <si>
    <t>15.1. Lôïi ích cuûa coå ñoâng thieåu soá</t>
  </si>
  <si>
    <t>71</t>
  </si>
  <si>
    <t>15.2. Lôïi nhuaän sau thueá cuûa coå ñoâng cuûa coâng ty meï</t>
  </si>
  <si>
    <t>72</t>
  </si>
  <si>
    <t xml:space="preserve">              Laäp Bieåu</t>
  </si>
  <si>
    <t>Giaùm ñoác taøi chính</t>
  </si>
  <si>
    <t>Toång Giaùm Ñoác</t>
  </si>
  <si>
    <t>Maãu B 03 / DN</t>
  </si>
  <si>
    <t>BAÙO CAÙO LÖU CHUYEÅN TIEÀN TEÄ HÔÏP NHAÁT</t>
  </si>
  <si>
    <t>( Theo phöông phaùp tröïc tieáp )</t>
  </si>
  <si>
    <t xml:space="preserve">Ñôn vò tính : Ñoàng </t>
  </si>
  <si>
    <t>Maõ 
soá</t>
  </si>
  <si>
    <t>Thuyeát
minh</t>
  </si>
  <si>
    <t>Naêm nay</t>
  </si>
  <si>
    <t>Naêm tröôùc</t>
  </si>
  <si>
    <t>1. Tieàn thu töø baùn haøng , cung caáp dòch vuï vaø doanh thu khaùc</t>
  </si>
  <si>
    <t>2. Tieàn chi traû cho ngöôøi cung caáp haøng hoùa vaø dòch vuï</t>
  </si>
  <si>
    <t>02</t>
  </si>
  <si>
    <t>3. Tieàn chi traû cho ngöôøi lao ñoäng</t>
  </si>
  <si>
    <t>4. Tieàn chi traû laõi vay</t>
  </si>
  <si>
    <t>5. Tieàn chi noäp thueá Thu nhaäp doanh nghieäp</t>
  </si>
  <si>
    <t>6. Tieàn thu khaùc töø hoïat ñoäng kinh doanh</t>
  </si>
  <si>
    <t>7. Tieàn chi khaùc cho hoaït ñoäng kinh doanh</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</si>
  <si>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</si>
  <si>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</si>
  <si>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</si>
  <si>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</si>
  <si>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</si>
  <si>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</si>
  <si>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</si>
  <si>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</si>
  <si>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</si>
  <si>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</si>
  <si>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</si>
  <si>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</si>
  <si>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</si>
  <si>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</si>
  <si>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</si>
  <si>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</si>
  <si>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</si>
  <si>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</si>
  <si>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</si>
  <si>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</si>
  <si>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</si>
  <si>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</si>
  <si>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Tieàn vaø töông ñöông tieàn  cuoái kyø  ( 50+60+61 )</t>
  </si>
  <si>
    <t>29</t>
  </si>
  <si>
    <t xml:space="preserve">                 Ngöôøi laäp bieåu                                                   Giaùm Ñoác taøi chính                                                      Toång Giaùm Ñoác</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</si>
  <si>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</si>
  <si>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</si>
  <si>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</si>
  <si>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DIC</t>
  </si>
  <si>
    <t>do KC sai soá dö ñaàu kyø quí 2 Cty Minh Phong + Ñaø Laït</t>
  </si>
  <si>
    <t>Taïi ngaøy 31 thaùng  03  Naêm 2009</t>
  </si>
  <si>
    <t>DIC Ñaø laït</t>
  </si>
  <si>
    <t>DIC Ñaø Naüng</t>
  </si>
  <si>
    <r>
      <t>Laäp ngaøy  23   thaùng  04   naêm</t>
    </r>
    <r>
      <rPr>
        <b/>
        <sz val="11"/>
        <rFont val="VNI-Times"/>
        <family val="0"/>
      </rPr>
      <t xml:space="preserve"> 2009</t>
    </r>
  </si>
  <si>
    <t xml:space="preserve">                                                                                                                                             Laäp bieåu ngaøy 23 thaùng 04 Naêm 2009</t>
  </si>
  <si>
    <t>Thôøi gian töø: 01/01/2009 ñeán 31/03/2009</t>
  </si>
  <si>
    <t>QUÍ I</t>
  </si>
  <si>
    <t>Ngaøy  23  thaùng 04  naêm 2009</t>
  </si>
  <si>
    <t>Thôøi gian töø: 01/01/2009ñeán 31/03/2009</t>
  </si>
  <si>
    <t>CÔNG TY CP ĐẦU TƯ &amp; THƯƠNG MẠI DIC</t>
  </si>
  <si>
    <t>Mẫu số B 09 – DN</t>
  </si>
  <si>
    <t>Ban hành theo QĐ số 15/2006/QĐ-BTC ngày 20/03/2006 của Bộ trưởng BTC</t>
  </si>
  <si>
    <t>BẢN THUYẾT MINH BÁO CÁO TÀI CHÍNH  HỢP NHẤT</t>
  </si>
  <si>
    <t>QÚY I NĂM 2009</t>
  </si>
  <si>
    <t>CÁC ĐƠN VỊ:</t>
  </si>
  <si>
    <t>- CN CÔNG TY CP ĐẦU TƯ &amp; THƯƠNG MẠI DIC</t>
  </si>
  <si>
    <t>Địa chỉ : Ấp 6. Xã Tân Nhựt. Huyện Bình Chánh. HCM</t>
  </si>
  <si>
    <t>- CÔNG TY TNHH ĐẦU TƯ &amp; THƯƠNG MẠI DIC ĐÀ NẴNG</t>
  </si>
  <si>
    <t>Địa chỉ : Lô E. Đường Số 10. KCN Hòa Khánh. Quận Liên Chiểu. TP Đà Nẵng</t>
  </si>
  <si>
    <t>- CÔNG TY CP ĐẦU TƯ &amp; THƯƠNG MẠI DIC ĐÀ LẠT</t>
  </si>
  <si>
    <t>Địa chỉ : E10. KCN Phú Hội. Huyện Đức Trọng. Tỉnh Lâm Đồng.</t>
  </si>
  <si>
    <t>- XN SẢN XUẤT NGÓI MÀU DIC - SECOIN</t>
  </si>
  <si>
    <t>Địa chỉ : E263 F367. Đường Tăng Nhơn Phú. Phường Phước Long B. Quận 9. TP HCM</t>
  </si>
  <si>
    <t>I- Đặc điểm hoạt động của doanh nghiệp</t>
  </si>
  <si>
    <t>1- Hình thức sở hữu vốn:</t>
  </si>
  <si>
    <t>Công ty cổ phần</t>
  </si>
  <si>
    <t>2- Lĩnh vực kinh doanh:</t>
  </si>
  <si>
    <t>Sản xuất, thương mại, xây dựng, dịch vụ, vận tải.</t>
  </si>
  <si>
    <t xml:space="preserve">3- Ngành nghề kinh doanh: </t>
  </si>
  <si>
    <t>Sản xuất, mua bán VLXD, đầu tư  xây dựng.</t>
  </si>
  <si>
    <t>4- Đặc điểm hoạt động của doanh nghiệp trong năm tài chính có ảnh hưởng đến báo cáo tài chính:</t>
  </si>
  <si>
    <t>II- Kỳ kế toán, đơn vị tiền tệ sử dụng trong kế toán</t>
  </si>
  <si>
    <t>1- Kỳ kế toán quí:</t>
  </si>
  <si>
    <t>Bắt đầu từ ngày 01/01/2009 kết thúc vào ngày 31/03/2009</t>
  </si>
  <si>
    <t>2- Đơn vị tiền tệ sử dụng trong kế toán:</t>
  </si>
  <si>
    <t>Đồng Việt Nam</t>
  </si>
  <si>
    <t>III- Chuẩn mực và Chế độ kế toán áp dụng</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</si>
  <si>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</si>
  <si>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</si>
  <si>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t>3- Hình thức kế toán áp dụng:</t>
  </si>
  <si>
    <t>Nhật ký chung</t>
  </si>
  <si>
    <t>IV- Các chính sách kế toán áp dụng</t>
  </si>
  <si>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</si>
  <si>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</si>
  <si>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t>2- Nguyên tắc ghi nhận hàng tồn kho</t>
  </si>
  <si>
    <t xml:space="preserve"> - Nguyên tắc ghi nhận hàng tồn kho:</t>
  </si>
  <si>
    <t>Giá thực tế</t>
  </si>
  <si>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</si>
  <si>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</si>
  <si>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t xml:space="preserve"> - Lập dự phòng giảm giá hàng tồn kho</t>
  </si>
  <si>
    <t>3- Nguyên tắc ghi nhận và khấu hao TSCĐ và bất động sản đầu tư:</t>
  </si>
  <si>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</si>
  <si>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</si>
  <si>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</si>
  <si>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</si>
  <si>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</si>
  <si>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</si>
  <si>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</si>
  <si>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</si>
  <si>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</si>
  <si>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</si>
  <si>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</si>
  <si>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r>
      <t xml:space="preserve"> - Nguyên tắc ghi nhận chi phí đi vay: </t>
    </r>
    <r>
      <rPr>
        <i/>
        <sz val="12"/>
        <color indexed="8"/>
        <rFont val="Times New Roman"/>
        <family val="1"/>
      </rPr>
      <t xml:space="preserve"> Phát sinh thực tế</t>
    </r>
  </si>
  <si>
    <t xml:space="preserve"> - Tỷ lệ vốn hoá được sử dụng để xác định chi phí đi vay được vốn hoá trong kỳ</t>
  </si>
  <si>
    <t>7-  Nguyên tắc ghi nhận và vốn hoá các khoản chi phí khác</t>
  </si>
  <si>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</si>
  <si>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</si>
  <si>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</si>
  <si>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</si>
  <si>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</si>
  <si>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t>9- Nguyên tắc và phương pháp ghi nhận các khoản dự phòng phải trả</t>
  </si>
  <si>
    <t>10- Nguyên tắc ghi nhận vốn chủ sở hữu:</t>
  </si>
  <si>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</si>
  <si>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</si>
  <si>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</si>
  <si>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</si>
  <si>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</si>
  <si>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</si>
  <si>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</si>
  <si>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</si>
  <si>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</si>
  <si>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</si>
  <si>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</si>
  <si>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</si>
  <si>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</si>
  <si>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</si>
  <si>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</si>
  <si>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</si>
  <si>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quý</t>
  </si>
  <si>
    <t>Đầu năm</t>
  </si>
  <si>
    <t xml:space="preserve">   - Tiền mặt</t>
  </si>
  <si>
    <t xml:space="preserve">   - Tiền gửi ngân hàng</t>
  </si>
  <si>
    <t xml:space="preserve">   - Tiền đang chuyển</t>
  </si>
  <si>
    <r>
      <t xml:space="preserve"> </t>
    </r>
    <r>
      <rPr>
        <b/>
        <sz val="12"/>
        <color indexed="8"/>
        <rFont val="Times New Roman"/>
        <family val="1"/>
      </rPr>
      <t>Cộng</t>
    </r>
  </si>
  <si>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</si>
  <si>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</si>
  <si>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</si>
  <si>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</si>
  <si>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</si>
  <si>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</si>
  <si>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</si>
  <si>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</si>
  <si>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</si>
  <si>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</si>
  <si>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</si>
  <si>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</si>
  <si>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</si>
  <si>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</si>
  <si>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</si>
  <si>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</si>
  <si>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</si>
  <si>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</si>
  <si>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</si>
  <si>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xml:space="preserve">                                                              </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</si>
  <si>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</si>
  <si>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</si>
  <si>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</si>
  <si>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</si>
  <si>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</si>
  <si>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</si>
  <si>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</si>
  <si>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</si>
  <si>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</si>
  <si>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</si>
  <si>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</si>
  <si>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</si>
  <si>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</si>
  <si>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</si>
  <si>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</si>
  <si>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</si>
  <si>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</si>
  <si>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</si>
  <si>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</si>
  <si>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</si>
  <si>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</si>
  <si>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</si>
  <si>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</si>
  <si>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</si>
  <si>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</si>
  <si>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</si>
  <si>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</si>
  <si>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</si>
  <si>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</si>
  <si>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 </t>
  </si>
  <si>
    <t xml:space="preserve"> - Xây dựng</t>
  </si>
  <si>
    <t>Số dư cuối năm</t>
  </si>
  <si>
    <t>II- Giá trị hao mòn lũy kế</t>
  </si>
  <si>
    <t>- Khấu hao+hao mòn</t>
  </si>
  <si>
    <t>- LK tăng khác+phân loại</t>
  </si>
  <si>
    <t>- Chuyển sang bất động sản đầu tư</t>
  </si>
  <si>
    <t>- Thanh lý, nhượng bán</t>
  </si>
  <si>
    <t>- LK giảm khác</t>
  </si>
  <si>
    <t>III- Giá trị còn lại của TSCĐ HH</t>
  </si>
  <si>
    <t>- Tại ngày đầu năm</t>
  </si>
  <si>
    <t>- Tại ngày cuối năm</t>
  </si>
  <si>
    <t>* Giá trị còn lại cuối kỳ của TSCĐ hữu hình đã dùng thế chấp, cầm cố các khoản vay:</t>
  </si>
  <si>
    <t>đồng</t>
  </si>
  <si>
    <t>* Nguyên giá TSCĐ cuối kỳ  đã khấu hao hết nhưng vẫn còn sử dụng:</t>
  </si>
  <si>
    <t>* Nguyên giá TSCĐ cuối kỳ chờ thanh lý:</t>
  </si>
  <si>
    <t>* Các cam kết về việc mua, bán TSCĐ hữu hình có giá trị lớn chưa thực hiện:</t>
  </si>
  <si>
    <t>* Các thay đổi khác về TSCĐ hữu hình</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</si>
  <si>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</si>
  <si>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</si>
  <si>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</si>
  <si>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</si>
  <si>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</si>
  <si>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</si>
  <si>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</si>
  <si>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</si>
  <si>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</si>
  <si>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</si>
  <si>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</si>
  <si>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</si>
  <si>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</si>
  <si>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</si>
  <si>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</si>
  <si>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</si>
  <si>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</si>
  <si>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</si>
  <si>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</si>
  <si>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</si>
  <si>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</si>
  <si>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</si>
  <si>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</si>
  <si>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</si>
  <si>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</si>
  <si>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</si>
  <si>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</si>
  <si>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</si>
  <si>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</si>
  <si>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</si>
  <si>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</si>
  <si>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</si>
  <si>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</si>
  <si>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</si>
  <si>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</si>
  <si>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</si>
  <si>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</si>
  <si>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</si>
  <si>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</si>
  <si>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</si>
  <si>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</si>
  <si>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</si>
  <si>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</si>
  <si>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</si>
  <si>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</si>
  <si>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</si>
  <si>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</si>
  <si>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</si>
  <si>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 Chi phí sửa chữa lớn TSCĐ</t>
  </si>
  <si>
    <t xml:space="preserve"> - CP trả trước dài hạn khác</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</si>
  <si>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</si>
  <si>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</si>
  <si>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</si>
  <si>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</si>
  <si>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</si>
  <si>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</si>
  <si>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</si>
  <si>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</si>
  <si>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</si>
  <si>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</si>
  <si>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</si>
  <si>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</si>
  <si>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</si>
  <si>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</si>
  <si>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</si>
  <si>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</si>
  <si>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</si>
  <si>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</si>
  <si>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</si>
  <si>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</si>
  <si>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</si>
  <si>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</si>
  <si>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</si>
  <si>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</si>
  <si>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</si>
  <si>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r>
      <t xml:space="preserve">                                           </t>
    </r>
    <r>
      <rPr>
        <b/>
        <sz val="12"/>
        <color indexed="8"/>
        <rFont val="Times New Roman"/>
        <family val="1"/>
      </rPr>
      <t>Cộng</t>
    </r>
  </si>
  <si>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</si>
  <si>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</si>
  <si>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</si>
  <si>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</si>
  <si>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</si>
  <si>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</si>
  <si>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</si>
  <si>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</si>
  <si>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</si>
  <si>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</si>
  <si>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xml:space="preserve">      - Nợ dài hạn đến hạn trả (Vay NH)</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</si>
  <si>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</si>
  <si>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</si>
  <si>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</si>
  <si>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</si>
  <si>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</si>
  <si>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</si>
  <si>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</si>
  <si>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</si>
  <si>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</si>
  <si>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</si>
  <si>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</si>
  <si>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</si>
  <si>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</si>
  <si>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</si>
  <si>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</si>
  <si>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</si>
  <si>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</si>
  <si>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</si>
  <si>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</si>
  <si>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</si>
  <si>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</si>
  <si>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</si>
  <si>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</si>
  <si>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</si>
  <si>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</si>
  <si>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</si>
  <si>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</si>
  <si>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</si>
  <si>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</si>
  <si>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</si>
  <si>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</si>
  <si>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</si>
  <si>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Vốn góp giảm 450.000 đồng là do điều chỉnh giảm 45 cổ phiếu lẻ khi phát hành cổ phiếu thưởng</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</si>
  <si>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</si>
  <si>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</si>
  <si>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</si>
  <si>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</si>
  <si>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</si>
  <si>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</si>
  <si>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Cuối quí</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</si>
  <si>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</si>
  <si>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</si>
  <si>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</si>
  <si>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</si>
  <si>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</si>
  <si>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</si>
  <si>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</si>
  <si>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</si>
  <si>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</si>
  <si>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</si>
  <si>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</si>
  <si>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</si>
  <si>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</si>
  <si>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</si>
  <si>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</si>
  <si>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</si>
  <si>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</si>
  <si>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</si>
  <si>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Cuối năm</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</si>
  <si>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</si>
  <si>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</si>
  <si>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</si>
  <si>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</si>
  <si>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</si>
  <si>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</si>
  <si>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</si>
  <si>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</si>
  <si>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</si>
  <si>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</si>
  <si>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</si>
  <si>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</si>
  <si>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</si>
  <si>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</si>
  <si>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</si>
  <si>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</si>
  <si>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</si>
  <si>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</si>
  <si>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</si>
  <si>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</si>
  <si>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</si>
  <si>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</si>
  <si>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</si>
  <si>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</si>
  <si>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</si>
  <si>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</si>
  <si>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</si>
  <si>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</si>
  <si>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</si>
  <si>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</si>
  <si>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</si>
  <si>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</si>
  <si>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</si>
  <si>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</si>
  <si>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</si>
  <si>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</si>
  <si>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</si>
  <si>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</si>
  <si>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</si>
  <si>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</si>
  <si>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</si>
  <si>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</si>
  <si>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</si>
  <si>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</si>
  <si>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</si>
  <si>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</si>
  <si>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</si>
  <si>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</si>
  <si>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</si>
  <si>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</si>
  <si>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</si>
  <si>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</si>
  <si>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</si>
  <si>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</si>
  <si>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</si>
  <si>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</si>
  <si>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</si>
  <si>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</si>
  <si>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</si>
  <si>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</si>
  <si>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</si>
  <si>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</si>
  <si>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</si>
  <si>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</si>
  <si>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</si>
  <si>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</si>
  <si>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Năm Nay</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</si>
  <si>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</si>
  <si>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</si>
  <si>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</si>
  <si>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</si>
  <si>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</si>
  <si>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</si>
  <si>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</si>
  <si>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</si>
  <si>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</si>
  <si>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</si>
  <si>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</si>
  <si>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</si>
  <si>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</si>
  <si>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</si>
  <si>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</si>
  <si>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</si>
  <si>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</si>
  <si>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</si>
  <si>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</si>
  <si>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</si>
  <si>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</si>
  <si>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</si>
  <si>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</si>
  <si>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7- Những thông tin khác</t>
  </si>
  <si>
    <t>Ngày  23  tháng  04  năm 2009</t>
  </si>
  <si>
    <t>LẬP BIỂU</t>
  </si>
  <si>
    <t>GIÁM ĐỐC TÀI CHÍNH</t>
  </si>
  <si>
    <t>TỔNG GIÁM ĐỐC</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</si>
</sst>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 numFmtId="193" formatCode="0.0000E+00"/>
    <numFmt numFmtId="194" formatCode="0.000E+00"/>
    <numFmt numFmtId="195" formatCode="0.0E+00"/>
    <numFmt numFmtId="196" formatCode="0E+00"/>
    <numFmt numFmtId="197" formatCode="0.00000E+00"/>
    <numFmt numFmtId="198" formatCode="0.000000E+00"/>
    <numFmt numFmtId="199" formatCode="0.0000000E+00"/>
    <numFmt numFmtId="200" formatCode="0.00000000E+00"/>
    <numFmt numFmtId="201" formatCode="0.000000000E+00"/>
    <numFmt numFmtId="202" formatCode="0.0000000000E+00"/>
    <numFmt numFmtId="203" formatCode="0.00000000000E+00"/>
    <numFmt numFmtId="204" formatCode="0.000000000000E+00"/>
    <numFmt numFmtId="205" formatCode="0.0000000000000E+00"/>
    <numFmt numFmtId="206" formatCode="_(* #,##0.00000_);_(* \(#,##0.00000\);_(* &quot;-&quot;?????_);_(@_)"/>
  </numFmts>
  <fonts count="46">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sz val="11"/>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i/>
      <sz val="10"/>
      <name val="VNI-Times"/>
      <family val="0"/>
    </font>
    <font>
      <sz val="10"/>
      <name val="VNI-Helve-Condense"/>
      <family val="0"/>
    </font>
    <font>
      <b/>
      <sz val="9"/>
      <name val="VNI-Times"/>
      <family val="0"/>
    </font>
    <font>
      <sz val="12"/>
      <name val="VNI-Times"/>
      <family val="0"/>
    </font>
    <font>
      <sz val="10"/>
      <name val="Arial"/>
      <family val="0"/>
    </font>
    <font>
      <sz val="8"/>
      <name val="Tahoma"/>
      <family val="0"/>
    </font>
    <font>
      <b/>
      <sz val="8"/>
      <name val="Tahoma"/>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
      <b/>
      <sz val="8"/>
      <name val="VNI-Times"/>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6">
    <border>
      <left/>
      <right/>
      <top/>
      <bottom/>
      <diagonal/>
    </border>
    <border>
      <left style="thin"/>
      <right style="thin"/>
      <top style="double"/>
      <bottom style="double"/>
    </border>
    <border>
      <left style="thin"/>
      <right style="thin"/>
      <top style="double"/>
      <bottom style="medium"/>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style="double"/>
      <top style="hair"/>
      <bottom style="hair"/>
    </border>
    <border>
      <left style="thin"/>
      <right style="double"/>
      <top style="double"/>
      <bottom style="double"/>
    </border>
    <border>
      <left style="thin"/>
      <right style="double"/>
      <top style="hair"/>
      <bottom style="double"/>
    </border>
    <border>
      <left style="thin"/>
      <right style="double"/>
      <top style="hair"/>
      <bottom>
        <color indexed="63"/>
      </bottom>
    </border>
    <border>
      <left style="thin"/>
      <right style="thin"/>
      <top style="medium"/>
      <bottom style="hair"/>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thin"/>
      <right style="thin"/>
      <top>
        <color indexed="63"/>
      </top>
      <bottom>
        <color indexed="63"/>
      </bottom>
    </border>
    <border>
      <left style="thin"/>
      <right style="thin"/>
      <top style="thin"/>
      <bottom style="hair"/>
    </border>
    <border>
      <left style="thin"/>
      <right style="double"/>
      <top style="thin"/>
      <bottom style="hair"/>
    </border>
    <border>
      <left style="thin"/>
      <right style="double"/>
      <top style="double"/>
      <bottom style="medium"/>
    </border>
    <border>
      <left>
        <color indexed="63"/>
      </left>
      <right>
        <color indexed="63"/>
      </right>
      <top style="double"/>
      <bottom>
        <color indexed="63"/>
      </bottom>
    </border>
    <border>
      <left style="thin"/>
      <right style="double"/>
      <top>
        <color indexed="63"/>
      </top>
      <bottom style="hair"/>
    </border>
    <border>
      <left style="thin"/>
      <right>
        <color indexed="63"/>
      </right>
      <top style="hair"/>
      <bottom style="hair"/>
    </border>
    <border>
      <left>
        <color indexed="63"/>
      </left>
      <right style="hair"/>
      <top>
        <color indexed="63"/>
      </top>
      <bottom>
        <color indexed="63"/>
      </bottom>
    </border>
    <border>
      <left style="hair"/>
      <right style="hair"/>
      <top style="hair"/>
      <bottom style="hair"/>
    </border>
    <border>
      <left style="thin"/>
      <right style="thin"/>
      <top style="thin"/>
      <bottom style="thin"/>
    </border>
    <border>
      <left style="double"/>
      <right style="thin"/>
      <top style="hair"/>
      <bottom style="hair"/>
    </border>
    <border>
      <left style="double"/>
      <right style="thin"/>
      <top style="hair"/>
      <bottom style="double"/>
    </border>
    <border>
      <left>
        <color indexed="63"/>
      </left>
      <right>
        <color indexed="63"/>
      </right>
      <top style="hair"/>
      <bottom>
        <color indexed="63"/>
      </bottom>
    </border>
    <border>
      <left style="thin"/>
      <right style="thin"/>
      <top style="double"/>
      <bottom style="hair"/>
    </border>
    <border>
      <left style="thin"/>
      <right style="double"/>
      <top style="double"/>
      <bottom style="hair"/>
    </border>
    <border>
      <left style="double"/>
      <right>
        <color indexed="63"/>
      </right>
      <top style="hair"/>
      <bottom style="hair"/>
    </border>
    <border>
      <left>
        <color indexed="63"/>
      </left>
      <right>
        <color indexed="63"/>
      </right>
      <top style="hair"/>
      <bottom style="hair"/>
    </border>
    <border>
      <left>
        <color indexed="63"/>
      </left>
      <right style="double"/>
      <top style="thin"/>
      <bottom style="thin"/>
    </border>
    <border>
      <left style="double"/>
      <right>
        <color indexed="63"/>
      </right>
      <top style="double"/>
      <bottom style="hair"/>
    </border>
    <border>
      <left>
        <color indexed="63"/>
      </left>
      <right>
        <color indexed="63"/>
      </right>
      <top style="double"/>
      <bottom style="hair"/>
    </border>
    <border>
      <left>
        <color indexed="63"/>
      </left>
      <right style="thin"/>
      <top style="double"/>
      <bottom style="double"/>
    </border>
    <border>
      <left style="thin"/>
      <right style="thin"/>
      <top style="hair"/>
      <bottom style="thin"/>
    </border>
    <border>
      <left>
        <color indexed="63"/>
      </left>
      <right>
        <color indexed="63"/>
      </right>
      <top style="double"/>
      <bottom style="double"/>
    </border>
    <border>
      <left style="double"/>
      <right style="thin"/>
      <top style="double"/>
      <bottom>
        <color indexed="63"/>
      </bottom>
    </border>
    <border>
      <left style="double"/>
      <right>
        <color indexed="63"/>
      </right>
      <top style="double"/>
      <bottom style="double"/>
    </border>
    <border>
      <left style="double"/>
      <right style="thin"/>
      <top style="double"/>
      <bottom style="double"/>
    </border>
    <border>
      <left style="double"/>
      <right style="thin"/>
      <top>
        <color indexed="63"/>
      </top>
      <bottom>
        <color indexed="63"/>
      </bottom>
    </border>
    <border>
      <left style="thin"/>
      <right style="double"/>
      <top>
        <color indexed="63"/>
      </top>
      <bottom style="thin"/>
    </border>
    <border>
      <left style="thin"/>
      <right style="double"/>
      <top>
        <color indexed="63"/>
      </top>
      <bottom>
        <color indexed="63"/>
      </bottom>
    </border>
    <border>
      <left style="double"/>
      <right style="thin"/>
      <top>
        <color indexed="63"/>
      </top>
      <bottom style="hair"/>
    </border>
    <border>
      <left style="thin"/>
      <right style="double"/>
      <top style="medium"/>
      <bottom>
        <color indexed="63"/>
      </bottom>
    </border>
    <border>
      <left style="thin"/>
      <right style="double"/>
      <top style="double"/>
      <bottom>
        <color indexed="63"/>
      </bottom>
    </border>
    <border>
      <left style="double"/>
      <right style="thin"/>
      <top style="thin"/>
      <bottom style="hair"/>
    </border>
    <border>
      <left>
        <color indexed="63"/>
      </left>
      <right style="thin"/>
      <top style="double"/>
      <bottom style="hair"/>
    </border>
    <border>
      <left style="double"/>
      <right>
        <color indexed="63"/>
      </right>
      <top style="hair"/>
      <bottom style="double"/>
    </border>
    <border>
      <left>
        <color indexed="63"/>
      </left>
      <right>
        <color indexed="63"/>
      </right>
      <top style="hair"/>
      <bottom style="double"/>
    </border>
    <border>
      <left style="double"/>
      <right style="thin"/>
      <top style="hair"/>
      <bottom>
        <color indexed="63"/>
      </bottom>
    </border>
    <border>
      <left style="double"/>
      <right style="thin"/>
      <top style="double"/>
      <bottom style="medium"/>
    </border>
    <border>
      <left style="double"/>
      <right style="thin"/>
      <top style="medium"/>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double"/>
      <right style="thin"/>
      <top style="thin"/>
      <bottom style="thin"/>
    </border>
    <border>
      <left style="thin"/>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color indexed="63"/>
      </top>
      <bottom style="thin"/>
    </border>
    <border>
      <left style="double"/>
      <right style="thin"/>
      <top style="double"/>
      <bottom style="hair"/>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double"/>
      <right>
        <color indexed="63"/>
      </right>
      <top>
        <color indexed="63"/>
      </top>
      <bottom style="hair"/>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medium"/>
    </border>
    <border>
      <left>
        <color indexed="63"/>
      </left>
      <right style="thin"/>
      <top style="double"/>
      <bottom style="medium"/>
    </border>
    <border>
      <left style="double"/>
      <right>
        <color indexed="63"/>
      </right>
      <top style="medium"/>
      <bottom>
        <color indexed="63"/>
      </bottom>
    </border>
    <border>
      <left>
        <color indexed="63"/>
      </left>
      <right style="thin"/>
      <top style="medium"/>
      <bottom>
        <color indexed="63"/>
      </bottom>
    </border>
    <border>
      <left style="double"/>
      <right>
        <color indexed="63"/>
      </right>
      <top style="thin"/>
      <bottom style="hair"/>
    </border>
    <border>
      <left>
        <color indexed="63"/>
      </left>
      <right style="thin"/>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56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1" xfId="0" applyFont="1" applyBorder="1" applyAlignment="1">
      <alignment horizontal="center"/>
    </xf>
    <xf numFmtId="0" fontId="0" fillId="0" borderId="0" xfId="0" applyFont="1" applyAlignment="1">
      <alignment/>
    </xf>
    <xf numFmtId="0" fontId="6" fillId="2" borderId="2" xfId="0" applyFont="1" applyFill="1" applyBorder="1" applyAlignment="1">
      <alignment horizontal="center" vertical="center"/>
    </xf>
    <xf numFmtId="0" fontId="0" fillId="0" borderId="0" xfId="0" applyFont="1" applyAlignment="1">
      <alignment/>
    </xf>
    <xf numFmtId="0" fontId="6" fillId="0" borderId="3" xfId="0" applyFont="1" applyBorder="1" applyAlignment="1">
      <alignment horizontal="center"/>
    </xf>
    <xf numFmtId="0" fontId="7" fillId="0" borderId="3" xfId="0" applyFont="1" applyBorder="1" applyAlignment="1">
      <alignment horizontal="center"/>
    </xf>
    <xf numFmtId="0" fontId="0" fillId="0" borderId="0" xfId="0" applyFont="1" applyAlignment="1">
      <alignment/>
    </xf>
    <xf numFmtId="0" fontId="7" fillId="0" borderId="4"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5" xfId="0" applyFont="1" applyBorder="1" applyAlignment="1">
      <alignment horizontal="left" indent="2"/>
    </xf>
    <xf numFmtId="0" fontId="7" fillId="0" borderId="6" xfId="0" applyFont="1" applyBorder="1" applyAlignment="1">
      <alignment horizontal="left" indent="2"/>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left" indent="2"/>
    </xf>
    <xf numFmtId="0" fontId="7" fillId="0" borderId="11" xfId="0" applyFont="1" applyBorder="1" applyAlignment="1">
      <alignment horizontal="left" indent="2"/>
    </xf>
    <xf numFmtId="0" fontId="6" fillId="0" borderId="1" xfId="0" applyFont="1" applyBorder="1" applyAlignment="1">
      <alignment horizontal="center" wrapText="1"/>
    </xf>
    <xf numFmtId="0" fontId="7" fillId="0" borderId="12" xfId="0" applyFont="1" applyBorder="1" applyAlignment="1">
      <alignment horizontal="center"/>
    </xf>
    <xf numFmtId="0" fontId="6" fillId="0" borderId="1" xfId="0" applyFont="1" applyBorder="1" applyAlignment="1">
      <alignment horizontal="center" vertic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1" fontId="7" fillId="0" borderId="3" xfId="15" applyNumberFormat="1" applyFont="1" applyBorder="1" applyAlignment="1">
      <alignment/>
    </xf>
    <xf numFmtId="41" fontId="7" fillId="0" borderId="13" xfId="15" applyNumberFormat="1" applyFont="1" applyBorder="1" applyAlignment="1">
      <alignment/>
    </xf>
    <xf numFmtId="0" fontId="7" fillId="0" borderId="3" xfId="0" applyFont="1" applyBorder="1" applyAlignment="1">
      <alignment horizontal="center" vertical="center"/>
    </xf>
    <xf numFmtId="41" fontId="6" fillId="0" borderId="3" xfId="15" applyNumberFormat="1" applyFont="1" applyBorder="1" applyAlignment="1">
      <alignment/>
    </xf>
    <xf numFmtId="41" fontId="6" fillId="0" borderId="13"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14" xfId="0" applyNumberFormat="1" applyFont="1" applyBorder="1" applyAlignment="1">
      <alignment horizontal="center" vertical="center"/>
    </xf>
    <xf numFmtId="41" fontId="6" fillId="2" borderId="2" xfId="0" applyNumberFormat="1" applyFont="1" applyFill="1" applyBorder="1" applyAlignment="1">
      <alignment horizontal="center" vertical="center"/>
    </xf>
    <xf numFmtId="41" fontId="6" fillId="2" borderId="3" xfId="15" applyNumberFormat="1" applyFont="1" applyFill="1" applyBorder="1" applyAlignment="1">
      <alignment/>
    </xf>
    <xf numFmtId="41" fontId="6" fillId="2" borderId="13" xfId="15" applyNumberFormat="1" applyFont="1" applyFill="1" applyBorder="1" applyAlignment="1">
      <alignment/>
    </xf>
    <xf numFmtId="41" fontId="7" fillId="0" borderId="4" xfId="15" applyNumberFormat="1" applyFont="1" applyBorder="1" applyAlignment="1">
      <alignment/>
    </xf>
    <xf numFmtId="41" fontId="7" fillId="0" borderId="15" xfId="15" applyNumberFormat="1" applyFont="1" applyBorder="1" applyAlignment="1">
      <alignment/>
    </xf>
    <xf numFmtId="41" fontId="7" fillId="0" borderId="0" xfId="15" applyNumberFormat="1" applyFont="1" applyBorder="1" applyAlignment="1">
      <alignment/>
    </xf>
    <xf numFmtId="41" fontId="7" fillId="2" borderId="3" xfId="15" applyNumberFormat="1" applyFont="1" applyFill="1" applyBorder="1" applyAlignment="1">
      <alignment/>
    </xf>
    <xf numFmtId="41" fontId="7" fillId="2" borderId="13" xfId="15" applyNumberFormat="1" applyFont="1" applyFill="1" applyBorder="1" applyAlignment="1">
      <alignment/>
    </xf>
    <xf numFmtId="41" fontId="6" fillId="3" borderId="1" xfId="15" applyNumberFormat="1" applyFont="1" applyFill="1" applyBorder="1" applyAlignment="1">
      <alignment/>
    </xf>
    <xf numFmtId="41" fontId="6" fillId="3" borderId="14" xfId="15" applyNumberFormat="1" applyFont="1" applyFill="1" applyBorder="1" applyAlignment="1">
      <alignment/>
    </xf>
    <xf numFmtId="41" fontId="0" fillId="0" borderId="0" xfId="0" applyNumberFormat="1" applyFont="1" applyAlignment="1">
      <alignment/>
    </xf>
    <xf numFmtId="41" fontId="6" fillId="0" borderId="1" xfId="0" applyNumberFormat="1" applyFont="1" applyBorder="1" applyAlignment="1">
      <alignment horizontal="center"/>
    </xf>
    <xf numFmtId="41" fontId="6" fillId="0" borderId="14" xfId="0" applyNumberFormat="1" applyFont="1" applyBorder="1" applyAlignment="1">
      <alignment horizontal="center"/>
    </xf>
    <xf numFmtId="41" fontId="6" fillId="2" borderId="1" xfId="0" applyNumberFormat="1" applyFont="1" applyFill="1" applyBorder="1" applyAlignment="1">
      <alignment horizontal="center"/>
    </xf>
    <xf numFmtId="41" fontId="6" fillId="2" borderId="14" xfId="0" applyNumberFormat="1" applyFont="1" applyFill="1" applyBorder="1" applyAlignment="1">
      <alignment horizontal="center"/>
    </xf>
    <xf numFmtId="41" fontId="7" fillId="0" borderId="12" xfId="15" applyNumberFormat="1" applyFont="1" applyBorder="1" applyAlignment="1">
      <alignment/>
    </xf>
    <xf numFmtId="41" fontId="7" fillId="0" borderId="16" xfId="15" applyNumberFormat="1" applyFont="1" applyBorder="1" applyAlignment="1">
      <alignment/>
    </xf>
    <xf numFmtId="41" fontId="0" fillId="0" borderId="0" xfId="0" applyNumberFormat="1" applyFont="1" applyAlignment="1">
      <alignment/>
    </xf>
    <xf numFmtId="41" fontId="7" fillId="0" borderId="17" xfId="15" applyNumberFormat="1" applyFont="1" applyBorder="1" applyAlignment="1">
      <alignment/>
    </xf>
    <xf numFmtId="41" fontId="7" fillId="0" borderId="18" xfId="15" applyNumberFormat="1" applyFont="1" applyBorder="1" applyAlignment="1">
      <alignment/>
    </xf>
    <xf numFmtId="41" fontId="7" fillId="0" borderId="19" xfId="15" applyNumberFormat="1" applyFont="1" applyBorder="1" applyAlignment="1">
      <alignment/>
    </xf>
    <xf numFmtId="41" fontId="7" fillId="0" borderId="20" xfId="15" applyNumberFormat="1" applyFont="1" applyBorder="1" applyAlignment="1">
      <alignment/>
    </xf>
    <xf numFmtId="41" fontId="7" fillId="0" borderId="21" xfId="15" applyNumberFormat="1" applyFont="1" applyBorder="1" applyAlignment="1">
      <alignment/>
    </xf>
    <xf numFmtId="41" fontId="7" fillId="0" borderId="13" xfId="0" applyNumberFormat="1" applyFont="1" applyBorder="1" applyAlignment="1">
      <alignment horizontal="left" indent="2"/>
    </xf>
    <xf numFmtId="41" fontId="7" fillId="0" borderId="3" xfId="0" applyNumberFormat="1" applyFont="1" applyBorder="1" applyAlignment="1">
      <alignment horizontal="left" indent="2"/>
    </xf>
    <xf numFmtId="0" fontId="6" fillId="0" borderId="22" xfId="0" applyFont="1" applyBorder="1" applyAlignment="1">
      <alignment horizontal="center" vertical="center"/>
    </xf>
    <xf numFmtId="0" fontId="6" fillId="0" borderId="23" xfId="0" applyFont="1" applyBorder="1" applyAlignment="1">
      <alignment horizontal="center"/>
    </xf>
    <xf numFmtId="41" fontId="6" fillId="2" borderId="23" xfId="15" applyNumberFormat="1" applyFont="1" applyFill="1" applyBorder="1" applyAlignment="1">
      <alignment/>
    </xf>
    <xf numFmtId="41" fontId="6" fillId="2" borderId="24" xfId="15" applyNumberFormat="1" applyFont="1" applyFill="1" applyBorder="1" applyAlignment="1">
      <alignment/>
    </xf>
    <xf numFmtId="0" fontId="6" fillId="0" borderId="23" xfId="0" applyFont="1" applyBorder="1" applyAlignment="1">
      <alignment horizontal="center" vertical="center"/>
    </xf>
    <xf numFmtId="41" fontId="6" fillId="2" borderId="23" xfId="15" applyNumberFormat="1" applyFont="1" applyFill="1" applyBorder="1" applyAlignment="1">
      <alignment horizontal="center" vertical="center"/>
    </xf>
    <xf numFmtId="0" fontId="6" fillId="0" borderId="4" xfId="0" applyFont="1" applyBorder="1" applyAlignment="1">
      <alignment horizontal="center"/>
    </xf>
    <xf numFmtId="41" fontId="6" fillId="0" borderId="4" xfId="15" applyNumberFormat="1" applyFont="1" applyBorder="1" applyAlignment="1">
      <alignment/>
    </xf>
    <xf numFmtId="41" fontId="6" fillId="0" borderId="15" xfId="15" applyNumberFormat="1" applyFont="1" applyBorder="1" applyAlignment="1">
      <alignment/>
    </xf>
    <xf numFmtId="0" fontId="11" fillId="0" borderId="0" xfId="0" applyFont="1" applyAlignment="1">
      <alignment/>
    </xf>
    <xf numFmtId="0" fontId="1" fillId="0" borderId="0" xfId="0" applyFont="1" applyAlignment="1">
      <alignment/>
    </xf>
    <xf numFmtId="41" fontId="6" fillId="0" borderId="1" xfId="0" applyNumberFormat="1" applyFont="1" applyBorder="1" applyAlignment="1">
      <alignment horizontal="center" vertical="center"/>
    </xf>
    <xf numFmtId="41" fontId="6" fillId="2" borderId="25" xfId="0" applyNumberFormat="1" applyFont="1" applyFill="1" applyBorder="1" applyAlignment="1">
      <alignment horizontal="center" vertical="center"/>
    </xf>
    <xf numFmtId="0" fontId="6" fillId="0" borderId="3" xfId="0" applyFont="1" applyBorder="1" applyAlignment="1">
      <alignment horizontal="center" vertical="center"/>
    </xf>
    <xf numFmtId="41" fontId="6" fillId="2" borderId="24" xfId="15" applyNumberFormat="1" applyFont="1" applyFill="1" applyBorder="1" applyAlignment="1">
      <alignment horizontal="center" vertical="center"/>
    </xf>
    <xf numFmtId="41" fontId="6" fillId="0" borderId="3" xfId="15" applyNumberFormat="1" applyFont="1" applyBorder="1" applyAlignment="1">
      <alignment horizontal="center" vertical="center"/>
    </xf>
    <xf numFmtId="41" fontId="6" fillId="0" borderId="13" xfId="15" applyNumberFormat="1" applyFont="1" applyBorder="1" applyAlignment="1">
      <alignment horizontal="center" vertical="center"/>
    </xf>
    <xf numFmtId="41" fontId="7" fillId="0" borderId="3" xfId="15" applyNumberFormat="1" applyFont="1" applyBorder="1" applyAlignment="1">
      <alignment horizontal="center" vertical="center"/>
    </xf>
    <xf numFmtId="0" fontId="0" fillId="0" borderId="26" xfId="0" applyFont="1" applyBorder="1" applyAlignment="1">
      <alignment horizontal="center"/>
    </xf>
    <xf numFmtId="0" fontId="7" fillId="0" borderId="8" xfId="0" applyFont="1" applyBorder="1" applyAlignment="1">
      <alignment horizontal="center" vertical="center"/>
    </xf>
    <xf numFmtId="41" fontId="6" fillId="0" borderId="8" xfId="15" applyNumberFormat="1" applyFont="1" applyBorder="1" applyAlignment="1">
      <alignment horizontal="center" vertical="center"/>
    </xf>
    <xf numFmtId="41" fontId="6" fillId="0" borderId="27" xfId="15" applyNumberFormat="1" applyFont="1" applyBorder="1" applyAlignment="1">
      <alignment horizontal="center" vertical="center"/>
    </xf>
    <xf numFmtId="41" fontId="7" fillId="0" borderId="8" xfId="15" applyNumberFormat="1" applyFont="1" applyBorder="1" applyAlignment="1">
      <alignment horizontal="center" vertical="center"/>
    </xf>
    <xf numFmtId="0" fontId="7" fillId="0" borderId="28" xfId="0" applyFont="1" applyBorder="1" applyAlignment="1">
      <alignment horizontal="center"/>
    </xf>
    <xf numFmtId="0" fontId="0" fillId="0" borderId="26" xfId="0" applyFont="1" applyBorder="1" applyAlignment="1">
      <alignment/>
    </xf>
    <xf numFmtId="41" fontId="0" fillId="0" borderId="26" xfId="0" applyNumberFormat="1" applyFont="1" applyBorder="1" applyAlignment="1">
      <alignment/>
    </xf>
    <xf numFmtId="49" fontId="6" fillId="2" borderId="2"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1" fontId="6" fillId="0" borderId="15" xfId="15" applyNumberFormat="1" applyFont="1" applyBorder="1" applyAlignment="1">
      <alignment horizontal="center" vertical="center"/>
    </xf>
    <xf numFmtId="41" fontId="11" fillId="0" borderId="0" xfId="0" applyNumberFormat="1" applyFont="1" applyAlignment="1">
      <alignment/>
    </xf>
    <xf numFmtId="41" fontId="6" fillId="2" borderId="28" xfId="15" applyNumberFormat="1" applyFont="1" applyFill="1" applyBorder="1" applyAlignment="1">
      <alignment/>
    </xf>
    <xf numFmtId="0" fontId="0" fillId="0" borderId="29" xfId="0" applyFont="1" applyBorder="1" applyAlignment="1">
      <alignment horizontal="center"/>
    </xf>
    <xf numFmtId="0" fontId="1" fillId="0" borderId="30"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16" fillId="2" borderId="31" xfId="0" applyFont="1" applyFill="1" applyBorder="1" applyAlignment="1">
      <alignment horizontal="center"/>
    </xf>
    <xf numFmtId="49" fontId="6" fillId="0" borderId="22" xfId="0" applyNumberFormat="1" applyFont="1" applyBorder="1" applyAlignment="1">
      <alignment horizontal="center"/>
    </xf>
    <xf numFmtId="164" fontId="6" fillId="0" borderId="22" xfId="15" applyNumberFormat="1" applyFont="1" applyBorder="1" applyAlignment="1">
      <alignment/>
    </xf>
    <xf numFmtId="49" fontId="6" fillId="0" borderId="3" xfId="0" applyNumberFormat="1" applyFont="1" applyBorder="1" applyAlignment="1">
      <alignment horizontal="center"/>
    </xf>
    <xf numFmtId="164" fontId="6" fillId="0" borderId="3" xfId="15" applyNumberFormat="1" applyFont="1" applyBorder="1" applyAlignment="1">
      <alignment/>
    </xf>
    <xf numFmtId="164" fontId="6" fillId="0" borderId="13" xfId="15" applyNumberFormat="1" applyFont="1" applyBorder="1" applyAlignment="1">
      <alignment/>
    </xf>
    <xf numFmtId="49" fontId="0" fillId="0" borderId="3" xfId="0" applyNumberFormat="1" applyFont="1" applyBorder="1" applyAlignment="1">
      <alignment horizontal="center"/>
    </xf>
    <xf numFmtId="164" fontId="0" fillId="0" borderId="3" xfId="15" applyNumberFormat="1" applyFont="1" applyBorder="1" applyAlignment="1">
      <alignment/>
    </xf>
    <xf numFmtId="164" fontId="0" fillId="0" borderId="0" xfId="15" applyNumberFormat="1" applyFont="1" applyFill="1" applyBorder="1" applyAlignment="1">
      <alignment/>
    </xf>
    <xf numFmtId="49" fontId="0" fillId="0" borderId="3" xfId="0" applyNumberFormat="1" applyFont="1" applyBorder="1" applyAlignment="1">
      <alignment horizontal="center" vertical="center"/>
    </xf>
    <xf numFmtId="49" fontId="6" fillId="4" borderId="3" xfId="0" applyNumberFormat="1" applyFont="1" applyFill="1" applyBorder="1" applyAlignment="1">
      <alignment horizontal="center"/>
    </xf>
    <xf numFmtId="164" fontId="6" fillId="4" borderId="3" xfId="15" applyNumberFormat="1" applyFont="1" applyFill="1" applyBorder="1" applyAlignment="1">
      <alignment/>
    </xf>
    <xf numFmtId="164" fontId="6" fillId="4" borderId="13" xfId="15" applyNumberFormat="1" applyFont="1" applyFill="1" applyBorder="1" applyAlignment="1">
      <alignment/>
    </xf>
    <xf numFmtId="164" fontId="0" fillId="0" borderId="0" xfId="0" applyNumberFormat="1" applyFont="1" applyAlignment="1">
      <alignment/>
    </xf>
    <xf numFmtId="164" fontId="0" fillId="0" borderId="0" xfId="15" applyNumberFormat="1" applyFont="1" applyAlignment="1">
      <alignment/>
    </xf>
    <xf numFmtId="49" fontId="7" fillId="0" borderId="3" xfId="0" applyNumberFormat="1" applyFont="1" applyBorder="1" applyAlignment="1">
      <alignment horizontal="center"/>
    </xf>
    <xf numFmtId="49" fontId="6" fillId="0" borderId="3" xfId="0" applyNumberFormat="1" applyFont="1" applyFill="1" applyBorder="1" applyAlignment="1">
      <alignment horizontal="center"/>
    </xf>
    <xf numFmtId="164" fontId="6" fillId="0" borderId="3" xfId="15" applyNumberFormat="1" applyFont="1" applyFill="1" applyBorder="1" applyAlignment="1">
      <alignment/>
    </xf>
    <xf numFmtId="164" fontId="7" fillId="0" borderId="3" xfId="15" applyNumberFormat="1" applyFont="1" applyBorder="1" applyAlignment="1">
      <alignment/>
    </xf>
    <xf numFmtId="164" fontId="7" fillId="0" borderId="13" xfId="15" applyNumberFormat="1" applyFont="1" applyBorder="1" applyAlignment="1">
      <alignment/>
    </xf>
    <xf numFmtId="0" fontId="7" fillId="0" borderId="32" xfId="0" applyFont="1" applyFill="1" applyBorder="1" applyAlignment="1">
      <alignment horizontal="left" indent="1"/>
    </xf>
    <xf numFmtId="0" fontId="7" fillId="0" borderId="3" xfId="0" applyFont="1" applyFill="1" applyBorder="1" applyAlignment="1">
      <alignment horizontal="left" indent="1"/>
    </xf>
    <xf numFmtId="0" fontId="7" fillId="0" borderId="33" xfId="0" applyFont="1" applyFill="1" applyBorder="1" applyAlignment="1">
      <alignment horizontal="left" indent="1"/>
    </xf>
    <xf numFmtId="0" fontId="7" fillId="0" borderId="4" xfId="0" applyFont="1" applyFill="1" applyBorder="1" applyAlignment="1">
      <alignment horizontal="left" indent="1"/>
    </xf>
    <xf numFmtId="49" fontId="6" fillId="0" borderId="4" xfId="0" applyNumberFormat="1" applyFont="1" applyFill="1" applyBorder="1" applyAlignment="1">
      <alignment horizontal="center"/>
    </xf>
    <xf numFmtId="164" fontId="6" fillId="0" borderId="4" xfId="15" applyNumberFormat="1" applyFont="1" applyFill="1" applyBorder="1" applyAlignment="1">
      <alignment/>
    </xf>
    <xf numFmtId="164" fontId="6" fillId="0" borderId="15" xfId="15" applyNumberFormat="1" applyFont="1" applyFill="1" applyBorder="1" applyAlignment="1">
      <alignment/>
    </xf>
    <xf numFmtId="0" fontId="17" fillId="0" borderId="0" xfId="0" applyFont="1" applyAlignment="1">
      <alignment/>
    </xf>
    <xf numFmtId="0" fontId="17" fillId="0" borderId="0" xfId="0" applyFont="1" applyAlignment="1">
      <alignment horizontal="center"/>
    </xf>
    <xf numFmtId="0" fontId="11" fillId="0" borderId="0" xfId="0" applyFont="1" applyAlignment="1">
      <alignment horizontal="right"/>
    </xf>
    <xf numFmtId="41" fontId="17" fillId="0" borderId="0" xfId="0" applyNumberFormat="1" applyFont="1" applyAlignment="1">
      <alignment/>
    </xf>
    <xf numFmtId="0" fontId="0" fillId="0" borderId="0" xfId="21" applyFont="1" applyAlignment="1">
      <alignment horizontal="center"/>
      <protection/>
    </xf>
    <xf numFmtId="0" fontId="0" fillId="0" borderId="0" xfId="21" applyFont="1">
      <alignment/>
      <protection/>
    </xf>
    <xf numFmtId="41" fontId="2" fillId="0" borderId="34" xfId="21" applyNumberFormat="1" applyFont="1" applyBorder="1" applyAlignment="1">
      <alignment horizontal="center" vertical="center"/>
      <protection/>
    </xf>
    <xf numFmtId="41" fontId="0" fillId="0" borderId="0" xfId="21" applyNumberFormat="1" applyFont="1" applyAlignment="1">
      <alignment horizontal="center"/>
      <protection/>
    </xf>
    <xf numFmtId="41" fontId="2" fillId="0" borderId="0" xfId="21" applyNumberFormat="1" applyFont="1" applyAlignment="1">
      <alignment horizontal="center"/>
      <protection/>
    </xf>
    <xf numFmtId="0" fontId="6" fillId="0" borderId="1" xfId="21" applyFont="1" applyBorder="1" applyAlignment="1">
      <alignment horizontal="center" vertical="top" wrapText="1"/>
      <protection/>
    </xf>
    <xf numFmtId="41" fontId="6" fillId="0" borderId="1" xfId="21" applyNumberFormat="1" applyFont="1" applyBorder="1" applyAlignment="1">
      <alignment horizontal="center" vertical="center" wrapText="1"/>
      <protection/>
    </xf>
    <xf numFmtId="41" fontId="6" fillId="0" borderId="14" xfId="21" applyNumberFormat="1" applyFont="1" applyBorder="1" applyAlignment="1">
      <alignment horizontal="center" vertical="center" wrapText="1"/>
      <protection/>
    </xf>
    <xf numFmtId="49" fontId="6" fillId="0" borderId="1" xfId="21" applyNumberFormat="1" applyFont="1" applyBorder="1" applyAlignment="1">
      <alignment horizontal="center" vertical="top" wrapText="1"/>
      <protection/>
    </xf>
    <xf numFmtId="49" fontId="6" fillId="0" borderId="14" xfId="21" applyNumberFormat="1" applyFont="1" applyBorder="1" applyAlignment="1">
      <alignment horizontal="center" vertical="top" wrapText="1"/>
      <protection/>
    </xf>
    <xf numFmtId="0" fontId="7" fillId="0" borderId="35" xfId="21" applyFont="1" applyBorder="1" applyAlignment="1">
      <alignment horizontal="center" vertical="top" wrapText="1"/>
      <protection/>
    </xf>
    <xf numFmtId="41" fontId="7" fillId="0" borderId="35" xfId="21" applyNumberFormat="1" applyFont="1" applyBorder="1" applyAlignment="1">
      <alignment horizontal="center" vertical="top" wrapText="1"/>
      <protection/>
    </xf>
    <xf numFmtId="41" fontId="7" fillId="0" borderId="36" xfId="21" applyNumberFormat="1" applyFont="1" applyBorder="1" applyAlignment="1">
      <alignment horizontal="center" vertical="top" wrapText="1"/>
      <protection/>
    </xf>
    <xf numFmtId="49" fontId="7" fillId="0" borderId="3" xfId="21" applyNumberFormat="1" applyFont="1" applyBorder="1" applyAlignment="1">
      <alignment horizontal="center" vertical="top" wrapText="1"/>
      <protection/>
    </xf>
    <xf numFmtId="41" fontId="7" fillId="0" borderId="3" xfId="21" applyNumberFormat="1" applyFont="1" applyBorder="1" applyAlignment="1">
      <alignment horizontal="center" vertical="top" wrapText="1"/>
      <protection/>
    </xf>
    <xf numFmtId="41" fontId="7" fillId="0" borderId="13" xfId="21" applyNumberFormat="1" applyFont="1" applyBorder="1" applyAlignment="1">
      <alignment horizontal="center" vertical="top" wrapText="1"/>
      <protection/>
    </xf>
    <xf numFmtId="49" fontId="6" fillId="0" borderId="3" xfId="21" applyNumberFormat="1" applyFont="1" applyBorder="1" applyAlignment="1">
      <alignment horizontal="center" vertical="top" wrapText="1"/>
      <protection/>
    </xf>
    <xf numFmtId="41" fontId="7" fillId="2" borderId="3" xfId="21" applyNumberFormat="1" applyFont="1" applyFill="1" applyBorder="1" applyAlignment="1">
      <alignment horizontal="center" vertical="top" wrapText="1"/>
      <protection/>
    </xf>
    <xf numFmtId="41" fontId="7" fillId="2" borderId="13" xfId="21" applyNumberFormat="1" applyFont="1" applyFill="1" applyBorder="1" applyAlignment="1">
      <alignment horizontal="center" vertical="top" wrapText="1"/>
      <protection/>
    </xf>
    <xf numFmtId="41" fontId="0" fillId="0" borderId="0" xfId="21" applyNumberFormat="1" applyFont="1">
      <alignment/>
      <protection/>
    </xf>
    <xf numFmtId="0" fontId="7" fillId="2" borderId="37" xfId="21" applyFont="1" applyFill="1" applyBorder="1" applyAlignment="1">
      <alignment horizontal="left" vertical="top" wrapText="1" indent="2"/>
      <protection/>
    </xf>
    <xf numFmtId="0" fontId="7" fillId="2" borderId="38" xfId="21" applyFont="1" applyFill="1" applyBorder="1" applyAlignment="1">
      <alignment horizontal="left" vertical="top" wrapText="1" indent="2"/>
      <protection/>
    </xf>
    <xf numFmtId="49" fontId="7" fillId="2" borderId="38" xfId="21" applyNumberFormat="1" applyFont="1" applyFill="1" applyBorder="1" applyAlignment="1">
      <alignment horizontal="center" vertical="top" wrapText="1"/>
      <protection/>
    </xf>
    <xf numFmtId="41" fontId="7" fillId="2" borderId="38" xfId="21" applyNumberFormat="1" applyFont="1" applyFill="1" applyBorder="1" applyAlignment="1">
      <alignment horizontal="center" vertical="top" wrapText="1"/>
      <protection/>
    </xf>
    <xf numFmtId="41" fontId="7" fillId="2" borderId="19" xfId="21" applyNumberFormat="1" applyFont="1" applyFill="1" applyBorder="1" applyAlignment="1">
      <alignment horizontal="center" vertical="top" wrapText="1"/>
      <protection/>
    </xf>
    <xf numFmtId="49" fontId="7" fillId="0" borderId="3" xfId="21" applyNumberFormat="1" applyFont="1" applyBorder="1" applyAlignment="1">
      <alignment horizontal="center" vertical="center" wrapText="1"/>
      <protection/>
    </xf>
    <xf numFmtId="41" fontId="7" fillId="2" borderId="3" xfId="15" applyNumberFormat="1" applyFont="1" applyFill="1" applyBorder="1" applyAlignment="1">
      <alignment horizontal="right" vertical="top" wrapText="1"/>
    </xf>
    <xf numFmtId="41" fontId="7" fillId="2" borderId="13" xfId="15" applyNumberFormat="1" applyFont="1" applyFill="1" applyBorder="1" applyAlignment="1">
      <alignment horizontal="right" vertical="top" wrapText="1"/>
    </xf>
    <xf numFmtId="41" fontId="7" fillId="2" borderId="3" xfId="21" applyNumberFormat="1" applyFont="1" applyFill="1" applyBorder="1" applyAlignment="1">
      <alignment horizontal="right" vertical="top" wrapText="1"/>
      <protection/>
    </xf>
    <xf numFmtId="49" fontId="6" fillId="0" borderId="4" xfId="21" applyNumberFormat="1" applyFont="1" applyBorder="1" applyAlignment="1">
      <alignment horizontal="center" vertical="top" wrapText="1"/>
      <protection/>
    </xf>
    <xf numFmtId="41" fontId="7" fillId="2" borderId="4" xfId="21" applyNumberFormat="1" applyFont="1" applyFill="1" applyBorder="1" applyAlignment="1">
      <alignment horizontal="right"/>
      <protection/>
    </xf>
    <xf numFmtId="41" fontId="7" fillId="2" borderId="15" xfId="21" applyNumberFormat="1" applyFont="1" applyFill="1" applyBorder="1" applyAlignment="1">
      <alignment horizontal="right"/>
      <protection/>
    </xf>
    <xf numFmtId="0" fontId="0" fillId="0" borderId="0" xfId="21" applyFont="1" applyBorder="1">
      <alignment/>
      <protection/>
    </xf>
    <xf numFmtId="164" fontId="7" fillId="0" borderId="13" xfId="15" applyNumberFormat="1" applyFont="1" applyFill="1" applyBorder="1" applyAlignment="1">
      <alignment/>
    </xf>
    <xf numFmtId="0" fontId="6" fillId="0" borderId="1" xfId="0" applyFont="1" applyBorder="1" applyAlignment="1">
      <alignment horizontal="center" vertical="center" wrapText="1"/>
    </xf>
    <xf numFmtId="164" fontId="17" fillId="0" borderId="0" xfId="15" applyNumberFormat="1" applyFont="1" applyAlignment="1">
      <alignment/>
    </xf>
    <xf numFmtId="164" fontId="11" fillId="0" borderId="0" xfId="15" applyNumberFormat="1" applyFont="1" applyAlignment="1">
      <alignment/>
    </xf>
    <xf numFmtId="164" fontId="17" fillId="0" borderId="0" xfId="0" applyNumberFormat="1" applyFont="1" applyAlignment="1">
      <alignment horizontal="center"/>
    </xf>
    <xf numFmtId="164" fontId="6" fillId="0" borderId="24" xfId="15" applyNumberFormat="1" applyFont="1" applyBorder="1" applyAlignment="1">
      <alignment/>
    </xf>
    <xf numFmtId="164" fontId="0" fillId="0" borderId="0" xfId="15" applyNumberFormat="1" applyFont="1" applyBorder="1" applyAlignment="1">
      <alignment/>
    </xf>
    <xf numFmtId="164" fontId="17" fillId="0" borderId="0" xfId="0" applyNumberFormat="1" applyFont="1" applyAlignment="1">
      <alignment/>
    </xf>
    <xf numFmtId="41" fontId="7" fillId="5" borderId="3" xfId="21" applyNumberFormat="1" applyFont="1" applyFill="1" applyBorder="1" applyAlignment="1">
      <alignment horizontal="center" vertical="top" wrapText="1"/>
      <protection/>
    </xf>
    <xf numFmtId="0" fontId="1" fillId="5" borderId="0" xfId="0" applyFont="1" applyFill="1" applyBorder="1" applyAlignment="1">
      <alignment horizontal="right"/>
    </xf>
    <xf numFmtId="0" fontId="3" fillId="5" borderId="0" xfId="0" applyFont="1" applyFill="1" applyAlignment="1">
      <alignment horizontal="center"/>
    </xf>
    <xf numFmtId="0" fontId="11" fillId="5" borderId="0" xfId="0" applyFont="1" applyFill="1" applyAlignment="1">
      <alignment horizontal="center"/>
    </xf>
    <xf numFmtId="0" fontId="4" fillId="5" borderId="0" xfId="0" applyFont="1" applyFill="1" applyAlignment="1">
      <alignment horizontal="center"/>
    </xf>
    <xf numFmtId="0" fontId="6" fillId="5" borderId="0" xfId="0" applyFont="1" applyFill="1" applyAlignment="1">
      <alignment horizontal="right"/>
    </xf>
    <xf numFmtId="0" fontId="1" fillId="5" borderId="0" xfId="0" applyFont="1" applyFill="1" applyBorder="1" applyAlignment="1">
      <alignment horizontal="center" vertical="center" wrapText="1"/>
    </xf>
    <xf numFmtId="0" fontId="1" fillId="5" borderId="0" xfId="0" applyFont="1" applyFill="1" applyBorder="1" applyAlignment="1">
      <alignment horizontal="center" vertical="center"/>
    </xf>
    <xf numFmtId="0" fontId="16" fillId="5" borderId="0" xfId="0" applyFont="1" applyFill="1" applyBorder="1" applyAlignment="1">
      <alignment horizontal="center"/>
    </xf>
    <xf numFmtId="164" fontId="6" fillId="5" borderId="0" xfId="15" applyNumberFormat="1" applyFont="1" applyFill="1" applyBorder="1" applyAlignment="1">
      <alignment/>
    </xf>
    <xf numFmtId="164" fontId="7" fillId="5" borderId="0" xfId="15" applyNumberFormat="1" applyFont="1" applyFill="1" applyBorder="1" applyAlignment="1">
      <alignment/>
    </xf>
    <xf numFmtId="0" fontId="17" fillId="5" borderId="0" xfId="0" applyFont="1" applyFill="1" applyAlignment="1">
      <alignment/>
    </xf>
    <xf numFmtId="0" fontId="11" fillId="5" borderId="0" xfId="0" applyFont="1" applyFill="1" applyAlignment="1">
      <alignment/>
    </xf>
    <xf numFmtId="164" fontId="17" fillId="5" borderId="0" xfId="0" applyNumberFormat="1" applyFont="1" applyFill="1" applyAlignment="1">
      <alignment/>
    </xf>
    <xf numFmtId="41" fontId="17" fillId="5" borderId="0" xfId="0" applyNumberFormat="1" applyFont="1" applyFill="1" applyAlignment="1">
      <alignment/>
    </xf>
    <xf numFmtId="0" fontId="0" fillId="5" borderId="0" xfId="0" applyFont="1" applyFill="1" applyAlignment="1">
      <alignment/>
    </xf>
    <xf numFmtId="0" fontId="16" fillId="2" borderId="39" xfId="0" applyFont="1" applyFill="1" applyBorder="1" applyAlignment="1">
      <alignment horizontal="center"/>
    </xf>
    <xf numFmtId="41" fontId="10" fillId="5" borderId="0" xfId="0" applyNumberFormat="1" applyFont="1" applyFill="1" applyBorder="1" applyAlignment="1">
      <alignment horizontal="center"/>
    </xf>
    <xf numFmtId="41" fontId="14" fillId="5" borderId="0" xfId="0" applyNumberFormat="1" applyFont="1" applyFill="1" applyBorder="1" applyAlignment="1">
      <alignment horizontal="center" wrapText="1"/>
    </xf>
    <xf numFmtId="41" fontId="6" fillId="5" borderId="0"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1" fontId="6" fillId="5" borderId="0" xfId="15" applyNumberFormat="1" applyFont="1" applyFill="1" applyBorder="1" applyAlignment="1">
      <alignment horizontal="center" vertical="center"/>
    </xf>
    <xf numFmtId="41" fontId="6" fillId="5" borderId="0" xfId="0" applyNumberFormat="1" applyFont="1" applyFill="1" applyBorder="1" applyAlignment="1">
      <alignment horizontal="center"/>
    </xf>
    <xf numFmtId="0" fontId="0" fillId="5" borderId="0" xfId="0" applyFont="1" applyFill="1" applyBorder="1" applyAlignment="1">
      <alignment horizontal="center"/>
    </xf>
    <xf numFmtId="41" fontId="7" fillId="5" borderId="0" xfId="0" applyNumberFormat="1" applyFont="1" applyFill="1" applyAlignment="1">
      <alignment horizontal="center"/>
    </xf>
    <xf numFmtId="41" fontId="6" fillId="5" borderId="0" xfId="0" applyNumberFormat="1" applyFont="1" applyFill="1" applyAlignment="1">
      <alignment horizontal="center"/>
    </xf>
    <xf numFmtId="41" fontId="6" fillId="5" borderId="0" xfId="15" applyNumberFormat="1" applyFont="1" applyFill="1" applyBorder="1" applyAlignment="1">
      <alignment horizontal="center"/>
    </xf>
    <xf numFmtId="41" fontId="7" fillId="5" borderId="0" xfId="15" applyNumberFormat="1" applyFont="1" applyFill="1" applyBorder="1" applyAlignment="1">
      <alignment horizontal="center"/>
    </xf>
    <xf numFmtId="41" fontId="0" fillId="5" borderId="0" xfId="0" applyNumberFormat="1" applyFont="1" applyFill="1" applyAlignment="1">
      <alignment horizontal="center"/>
    </xf>
    <xf numFmtId="41" fontId="10" fillId="6" borderId="0" xfId="0" applyNumberFormat="1" applyFont="1" applyFill="1" applyBorder="1" applyAlignment="1">
      <alignment horizontal="center"/>
    </xf>
    <xf numFmtId="41" fontId="14" fillId="6" borderId="0" xfId="0" applyNumberFormat="1" applyFont="1" applyFill="1" applyBorder="1" applyAlignment="1">
      <alignment horizontal="center" wrapText="1"/>
    </xf>
    <xf numFmtId="0" fontId="3" fillId="6" borderId="0" xfId="0" applyFont="1" applyFill="1" applyAlignment="1">
      <alignment horizontal="center"/>
    </xf>
    <xf numFmtId="0" fontId="11" fillId="6" borderId="0" xfId="0" applyFont="1" applyFill="1" applyAlignment="1">
      <alignment horizontal="center"/>
    </xf>
    <xf numFmtId="41" fontId="7" fillId="6" borderId="0" xfId="0" applyNumberFormat="1" applyFont="1" applyFill="1" applyAlignment="1">
      <alignment horizontal="center"/>
    </xf>
    <xf numFmtId="41" fontId="6" fillId="6" borderId="0" xfId="0" applyNumberFormat="1" applyFont="1" applyFill="1" applyBorder="1" applyAlignment="1">
      <alignment horizontal="center" vertical="center"/>
    </xf>
    <xf numFmtId="49" fontId="6" fillId="6" borderId="0" xfId="0" applyNumberFormat="1" applyFont="1" applyFill="1" applyBorder="1" applyAlignment="1">
      <alignment horizontal="center" vertical="center"/>
    </xf>
    <xf numFmtId="41" fontId="6" fillId="6" borderId="0" xfId="15" applyNumberFormat="1" applyFont="1" applyFill="1" applyBorder="1" applyAlignment="1">
      <alignment horizontal="center" vertical="center"/>
    </xf>
    <xf numFmtId="41" fontId="6" fillId="6" borderId="0" xfId="15" applyNumberFormat="1" applyFont="1" applyFill="1" applyBorder="1" applyAlignment="1">
      <alignment horizontal="center"/>
    </xf>
    <xf numFmtId="41" fontId="7" fillId="6" borderId="0" xfId="15" applyNumberFormat="1" applyFont="1" applyFill="1" applyBorder="1" applyAlignment="1">
      <alignment horizontal="center"/>
    </xf>
    <xf numFmtId="41" fontId="0" fillId="6" borderId="0" xfId="0" applyNumberFormat="1" applyFont="1" applyFill="1" applyAlignment="1">
      <alignment horizontal="center"/>
    </xf>
    <xf numFmtId="41" fontId="6" fillId="6" borderId="0" xfId="0" applyNumberFormat="1" applyFont="1" applyFill="1" applyBorder="1" applyAlignment="1">
      <alignment horizontal="center"/>
    </xf>
    <xf numFmtId="0" fontId="4" fillId="6" borderId="0" xfId="0" applyFont="1" applyFill="1" applyAlignment="1">
      <alignment horizontal="center"/>
    </xf>
    <xf numFmtId="41" fontId="6" fillId="6" borderId="0" xfId="0" applyNumberFormat="1" applyFont="1" applyFill="1" applyAlignment="1">
      <alignment horizontal="center"/>
    </xf>
    <xf numFmtId="41" fontId="0" fillId="6" borderId="0" xfId="0" applyNumberFormat="1" applyFont="1" applyFill="1" applyBorder="1" applyAlignment="1">
      <alignment horizontal="center"/>
    </xf>
    <xf numFmtId="206" fontId="6" fillId="5" borderId="0" xfId="15" applyNumberFormat="1" applyFont="1" applyFill="1" applyBorder="1" applyAlignment="1">
      <alignment/>
    </xf>
    <xf numFmtId="0" fontId="21" fillId="0" borderId="0" xfId="22" applyFont="1" applyAlignment="1">
      <alignment horizontal="left" vertical="top"/>
      <protection/>
    </xf>
    <xf numFmtId="0" fontId="22" fillId="0" borderId="0" xfId="22" applyFont="1" applyAlignment="1">
      <alignment horizontal="center" vertical="top" wrapText="1"/>
      <protection/>
    </xf>
    <xf numFmtId="0" fontId="23" fillId="0" borderId="0" xfId="22" applyFont="1">
      <alignment/>
      <protection/>
    </xf>
    <xf numFmtId="0" fontId="21" fillId="0" borderId="0" xfId="22" applyFont="1" applyAlignment="1">
      <alignment horizontal="center" vertical="top"/>
      <protection/>
    </xf>
    <xf numFmtId="0" fontId="25" fillId="0" borderId="0" xfId="22" applyFont="1" applyAlignment="1">
      <alignment horizontal="center" vertical="top"/>
      <protection/>
    </xf>
    <xf numFmtId="0" fontId="26" fillId="0" borderId="0" xfId="22" applyFont="1" applyAlignment="1">
      <alignment/>
      <protection/>
    </xf>
    <xf numFmtId="0" fontId="27" fillId="0" borderId="0" xfId="22" applyFont="1" applyAlignment="1">
      <alignment horizontal="center" vertical="top" wrapText="1"/>
      <protection/>
    </xf>
    <xf numFmtId="0" fontId="22" fillId="0" borderId="0" xfId="22" applyFont="1" applyAlignment="1">
      <alignment horizontal="justify" vertical="top" wrapText="1"/>
      <protection/>
    </xf>
    <xf numFmtId="0" fontId="23" fillId="0" borderId="0" xfId="22" applyFont="1" applyAlignment="1">
      <alignment horizontal="justify" vertical="top" wrapText="1"/>
      <protection/>
    </xf>
    <xf numFmtId="0" fontId="30" fillId="0" borderId="0" xfId="22" applyFont="1" applyAlignment="1">
      <alignment horizontal="center"/>
      <protection/>
    </xf>
    <xf numFmtId="49" fontId="22" fillId="0" borderId="0" xfId="22" applyNumberFormat="1" applyFont="1" applyAlignment="1">
      <alignment horizontal="center"/>
      <protection/>
    </xf>
    <xf numFmtId="49" fontId="27" fillId="0" borderId="0" xfId="22" applyNumberFormat="1" applyFont="1" applyAlignment="1">
      <alignment horizontal="left"/>
      <protection/>
    </xf>
    <xf numFmtId="0" fontId="31" fillId="0" borderId="0" xfId="22" applyFont="1" applyAlignment="1">
      <alignment/>
      <protection/>
    </xf>
    <xf numFmtId="0" fontId="7" fillId="0" borderId="40" xfId="0" applyFont="1" applyBorder="1" applyAlignment="1">
      <alignment horizontal="left" indent="2"/>
    </xf>
    <xf numFmtId="0" fontId="7" fillId="0" borderId="41" xfId="0" applyFont="1" applyBorder="1" applyAlignment="1">
      <alignment horizontal="left" indent="2"/>
    </xf>
    <xf numFmtId="0" fontId="23" fillId="0" borderId="0" xfId="22" applyFont="1" applyAlignment="1">
      <alignment/>
      <protection/>
    </xf>
    <xf numFmtId="0" fontId="23" fillId="0" borderId="0" xfId="22" applyFont="1" applyAlignment="1">
      <alignment vertical="center"/>
      <protection/>
    </xf>
    <xf numFmtId="0" fontId="32" fillId="0" borderId="0" xfId="22" applyFont="1" applyAlignment="1">
      <alignment vertical="center"/>
      <protection/>
    </xf>
    <xf numFmtId="0" fontId="32" fillId="0" borderId="0" xfId="22" applyFont="1" applyAlignment="1">
      <alignment horizontal="left" vertical="center"/>
      <protection/>
    </xf>
    <xf numFmtId="0" fontId="23" fillId="0" borderId="0" xfId="22" applyFont="1" applyAlignment="1">
      <alignment horizontal="justify"/>
      <protection/>
    </xf>
    <xf numFmtId="0" fontId="23" fillId="0" borderId="0" xfId="22" applyFont="1" applyAlignment="1">
      <alignment horizontal="left" vertical="center"/>
      <protection/>
    </xf>
    <xf numFmtId="0" fontId="32" fillId="0" borderId="0" xfId="22" applyFont="1" applyAlignment="1">
      <alignment/>
      <protection/>
    </xf>
    <xf numFmtId="0" fontId="23" fillId="0" borderId="0" xfId="22" applyFont="1" applyAlignment="1">
      <alignment horizontal="left" vertical="top" wrapText="1"/>
      <protection/>
    </xf>
    <xf numFmtId="0" fontId="27" fillId="0" borderId="0" xfId="22" applyFont="1" applyAlignment="1">
      <alignment/>
      <protection/>
    </xf>
    <xf numFmtId="0" fontId="27" fillId="0" borderId="0" xfId="22" applyFont="1" applyAlignment="1">
      <alignment horizontal="left"/>
      <protection/>
    </xf>
    <xf numFmtId="0" fontId="27" fillId="0" borderId="0" xfId="22" applyFont="1" applyAlignment="1">
      <alignment horizontal="left" vertical="top" wrapText="1"/>
      <protection/>
    </xf>
    <xf numFmtId="0" fontId="27" fillId="0" borderId="0" xfId="22" applyFont="1" applyAlignment="1">
      <alignment horizontal="left" vertical="top"/>
      <protection/>
    </xf>
    <xf numFmtId="0" fontId="27" fillId="0" borderId="0" xfId="22" applyFont="1" applyAlignment="1">
      <alignment horizontal="justify"/>
      <protection/>
    </xf>
    <xf numFmtId="0" fontId="30" fillId="0" borderId="0" xfId="22" applyFont="1" applyAlignment="1">
      <alignment horizontal="justify"/>
      <protection/>
    </xf>
    <xf numFmtId="0" fontId="22" fillId="0" borderId="0" xfId="22" applyFont="1" applyAlignment="1">
      <alignment horizontal="left"/>
      <protection/>
    </xf>
    <xf numFmtId="0" fontId="27" fillId="0" borderId="0" xfId="22" applyFont="1" applyAlignment="1">
      <alignment vertical="top"/>
      <protection/>
    </xf>
    <xf numFmtId="0" fontId="30" fillId="0" borderId="0" xfId="22" applyFont="1" applyAlignment="1">
      <alignment vertical="top"/>
      <protection/>
    </xf>
    <xf numFmtId="164" fontId="26" fillId="0" borderId="0" xfId="15" applyNumberFormat="1" applyFont="1" applyAlignment="1">
      <alignment/>
    </xf>
    <xf numFmtId="0" fontId="23" fillId="0" borderId="0" xfId="22" applyFont="1" applyAlignment="1">
      <alignment vertical="top"/>
      <protection/>
    </xf>
    <xf numFmtId="0" fontId="27" fillId="0" borderId="0" xfId="22" applyFont="1" applyAlignment="1">
      <alignment vertical="top" wrapText="1"/>
      <protection/>
    </xf>
    <xf numFmtId="164" fontId="33" fillId="0" borderId="0" xfId="15" applyNumberFormat="1" applyFont="1" applyAlignment="1">
      <alignment/>
    </xf>
    <xf numFmtId="0" fontId="26" fillId="0" borderId="0" xfId="22" applyFont="1" applyAlignment="1">
      <alignment vertical="top"/>
      <protection/>
    </xf>
    <xf numFmtId="0" fontId="30" fillId="0" borderId="0" xfId="22" applyFont="1" applyAlignment="1">
      <alignment vertical="top" wrapText="1"/>
      <protection/>
    </xf>
    <xf numFmtId="0" fontId="30" fillId="0" borderId="0" xfId="22" applyFont="1" applyAlignment="1">
      <alignment horizontal="left" vertical="top" wrapText="1"/>
      <protection/>
    </xf>
    <xf numFmtId="164" fontId="34" fillId="0" borderId="0" xfId="15" applyNumberFormat="1" applyFont="1" applyAlignment="1">
      <alignment vertical="top" wrapText="1"/>
    </xf>
    <xf numFmtId="164" fontId="23" fillId="0" borderId="0" xfId="22" applyNumberFormat="1" applyFont="1">
      <alignment/>
      <protection/>
    </xf>
    <xf numFmtId="0" fontId="23" fillId="0" borderId="0" xfId="22" applyFont="1" applyAlignment="1">
      <alignment wrapText="1"/>
      <protection/>
    </xf>
    <xf numFmtId="164" fontId="21" fillId="0" borderId="0" xfId="15" applyNumberFormat="1" applyFont="1" applyAlignment="1">
      <alignment horizontal="center" vertical="top" wrapText="1"/>
    </xf>
    <xf numFmtId="164" fontId="35" fillId="0" borderId="0" xfId="15" applyNumberFormat="1" applyFont="1" applyAlignment="1">
      <alignment vertical="top" wrapText="1"/>
    </xf>
    <xf numFmtId="164" fontId="27" fillId="0" borderId="0" xfId="15" applyNumberFormat="1" applyFont="1" applyAlignment="1">
      <alignment vertical="top" wrapText="1"/>
    </xf>
    <xf numFmtId="0" fontId="6" fillId="0" borderId="42" xfId="0" applyFont="1" applyBorder="1" applyAlignment="1">
      <alignment horizontal="center"/>
    </xf>
    <xf numFmtId="0" fontId="25" fillId="0" borderId="0" xfId="22" applyFont="1" applyAlignment="1">
      <alignment vertical="top" wrapText="1"/>
      <protection/>
    </xf>
    <xf numFmtId="164" fontId="21" fillId="0" borderId="0" xfId="15" applyNumberFormat="1" applyFont="1" applyAlignment="1">
      <alignment vertical="top" wrapText="1"/>
    </xf>
    <xf numFmtId="0" fontId="23" fillId="0" borderId="0" xfId="22" applyFont="1" applyAlignment="1">
      <alignment vertical="top" wrapText="1"/>
      <protection/>
    </xf>
    <xf numFmtId="0" fontId="32" fillId="0" borderId="0" xfId="22" applyFont="1">
      <alignment/>
      <protection/>
    </xf>
    <xf numFmtId="0" fontId="22" fillId="0" borderId="0" xfId="22" applyFont="1" applyAlignment="1">
      <alignment vertical="top" wrapText="1"/>
      <protection/>
    </xf>
    <xf numFmtId="0" fontId="21" fillId="0" borderId="23" xfId="22" applyFont="1" applyBorder="1" applyAlignment="1">
      <alignment horizontal="center" vertical="top" wrapText="1"/>
      <protection/>
    </xf>
    <xf numFmtId="164" fontId="36" fillId="0" borderId="23" xfId="15" applyNumberFormat="1" applyFont="1" applyBorder="1" applyAlignment="1">
      <alignment horizontal="center" vertical="center" wrapText="1"/>
    </xf>
    <xf numFmtId="0" fontId="25" fillId="0" borderId="3" xfId="22" applyFont="1" applyBorder="1" applyAlignment="1">
      <alignment vertical="top" wrapText="1"/>
      <protection/>
    </xf>
    <xf numFmtId="164" fontId="37" fillId="0" borderId="3" xfId="15" applyNumberFormat="1" applyFont="1" applyBorder="1" applyAlignment="1">
      <alignment vertical="center" wrapText="1"/>
    </xf>
    <xf numFmtId="0" fontId="21" fillId="0" borderId="3" xfId="22" applyFont="1" applyBorder="1" applyAlignment="1">
      <alignment horizontal="left" vertical="top" wrapText="1"/>
      <protection/>
    </xf>
    <xf numFmtId="164" fontId="36" fillId="0" borderId="3" xfId="15" applyNumberFormat="1" applyFont="1" applyBorder="1" applyAlignment="1">
      <alignment horizontal="center" vertical="center" wrapText="1"/>
    </xf>
    <xf numFmtId="164" fontId="37" fillId="0" borderId="3" xfId="15" applyNumberFormat="1" applyFont="1" applyBorder="1" applyAlignment="1">
      <alignment horizontal="right" wrapText="1"/>
    </xf>
    <xf numFmtId="0" fontId="25" fillId="0" borderId="3" xfId="22" applyFont="1" applyBorder="1" applyAlignment="1" quotePrefix="1">
      <alignment vertical="top" wrapText="1"/>
      <protection/>
    </xf>
    <xf numFmtId="164" fontId="38" fillId="0" borderId="3" xfId="15" applyNumberFormat="1" applyFont="1" applyBorder="1" applyAlignment="1">
      <alignment vertical="center" wrapText="1"/>
    </xf>
    <xf numFmtId="0" fontId="24" fillId="0" borderId="3" xfId="22" applyFont="1" applyBorder="1" applyAlignment="1">
      <alignment horizontal="left" vertical="center" wrapText="1"/>
      <protection/>
    </xf>
    <xf numFmtId="164" fontId="37" fillId="0" borderId="3" xfId="15" applyNumberFormat="1" applyFont="1" applyBorder="1" applyAlignment="1">
      <alignment horizontal="center" vertical="center" wrapText="1"/>
    </xf>
    <xf numFmtId="164" fontId="39" fillId="0" borderId="3" xfId="15" applyNumberFormat="1" applyFont="1" applyBorder="1" applyAlignment="1">
      <alignment horizontal="center" vertical="center" wrapText="1"/>
    </xf>
    <xf numFmtId="0" fontId="25" fillId="0" borderId="43" xfId="22" applyFont="1" applyBorder="1" applyAlignment="1" quotePrefix="1">
      <alignment vertical="top" wrapText="1"/>
      <protection/>
    </xf>
    <xf numFmtId="164" fontId="37" fillId="0" borderId="43" xfId="15" applyNumberFormat="1" applyFont="1" applyBorder="1" applyAlignment="1">
      <alignment vertical="center" wrapText="1"/>
    </xf>
    <xf numFmtId="0" fontId="30" fillId="0" borderId="0" xfId="22" applyFont="1" applyAlignment="1">
      <alignment horizontal="left"/>
      <protection/>
    </xf>
    <xf numFmtId="3" fontId="26" fillId="0" borderId="0" xfId="22" applyNumberFormat="1" applyFont="1">
      <alignment/>
      <protection/>
    </xf>
    <xf numFmtId="164" fontId="26" fillId="0" borderId="0" xfId="15" applyNumberFormat="1" applyFont="1" applyAlignment="1">
      <alignment/>
    </xf>
    <xf numFmtId="0" fontId="37" fillId="0" borderId="23" xfId="22" applyFont="1" applyBorder="1" applyAlignment="1">
      <alignment horizontal="center" vertical="center" wrapText="1"/>
      <protection/>
    </xf>
    <xf numFmtId="164" fontId="37" fillId="0" borderId="23" xfId="22" applyNumberFormat="1" applyFont="1" applyBorder="1" applyAlignment="1">
      <alignment horizontal="center" vertical="center" wrapText="1"/>
      <protection/>
    </xf>
    <xf numFmtId="43" fontId="37" fillId="0" borderId="3" xfId="15" applyFont="1" applyBorder="1" applyAlignment="1">
      <alignment vertical="center" wrapText="1"/>
    </xf>
    <xf numFmtId="0" fontId="25" fillId="0" borderId="3" xfId="22" applyFont="1" applyBorder="1" applyAlignment="1">
      <alignment horizontal="left" vertical="top" wrapText="1" indent="1"/>
      <protection/>
    </xf>
    <xf numFmtId="164" fontId="37" fillId="0" borderId="3" xfId="22" applyNumberFormat="1" applyFont="1" applyBorder="1" applyAlignment="1">
      <alignment vertical="center" wrapText="1"/>
      <protection/>
    </xf>
    <xf numFmtId="0" fontId="21" fillId="0" borderId="3" xfId="22" applyFont="1" applyBorder="1" applyAlignment="1">
      <alignment horizontal="center" vertical="top" wrapText="1"/>
      <protection/>
    </xf>
    <xf numFmtId="0" fontId="21" fillId="0" borderId="3" xfId="22" applyFont="1" applyBorder="1" applyAlignment="1">
      <alignment vertical="top" wrapText="1"/>
      <protection/>
    </xf>
    <xf numFmtId="43" fontId="37" fillId="0" borderId="43" xfId="15" applyFont="1" applyBorder="1" applyAlignment="1">
      <alignment vertical="center" wrapText="1"/>
    </xf>
    <xf numFmtId="164" fontId="34" fillId="0" borderId="0" xfId="22" applyNumberFormat="1" applyFont="1">
      <alignment/>
      <protection/>
    </xf>
    <xf numFmtId="0" fontId="32" fillId="0" borderId="0" xfId="22" applyFont="1" applyAlignment="1">
      <alignment vertical="top" wrapText="1"/>
      <protection/>
    </xf>
    <xf numFmtId="164" fontId="23" fillId="0" borderId="0" xfId="15" applyNumberFormat="1" applyFont="1" applyAlignment="1">
      <alignment horizontal="center" vertical="top" wrapText="1"/>
    </xf>
    <xf numFmtId="164" fontId="33" fillId="0" borderId="23" xfId="15" applyNumberFormat="1" applyFont="1" applyBorder="1" applyAlignment="1">
      <alignment horizontal="center" vertical="center" wrapText="1"/>
    </xf>
    <xf numFmtId="0" fontId="33" fillId="0" borderId="23" xfId="22" applyFont="1" applyBorder="1" applyAlignment="1">
      <alignment horizontal="center" vertical="center" wrapText="1"/>
      <protection/>
    </xf>
    <xf numFmtId="0" fontId="33" fillId="0" borderId="23" xfId="22" applyFont="1" applyBorder="1" applyAlignment="1">
      <alignment horizontal="center" vertical="center"/>
      <protection/>
    </xf>
    <xf numFmtId="0" fontId="33" fillId="0" borderId="0" xfId="22" applyFont="1">
      <alignment/>
      <protection/>
    </xf>
    <xf numFmtId="164" fontId="26" fillId="0" borderId="3" xfId="15" applyNumberFormat="1" applyFont="1" applyBorder="1" applyAlignment="1">
      <alignment horizontal="center" vertical="top" wrapText="1"/>
    </xf>
    <xf numFmtId="0" fontId="21" fillId="0" borderId="28" xfId="22" applyFont="1" applyBorder="1" applyAlignment="1">
      <alignment/>
      <protection/>
    </xf>
    <xf numFmtId="0" fontId="21" fillId="0" borderId="38" xfId="22" applyFont="1" applyBorder="1" applyAlignment="1">
      <alignment/>
      <protection/>
    </xf>
    <xf numFmtId="0" fontId="21" fillId="0" borderId="6" xfId="22" applyFont="1" applyBorder="1" applyAlignment="1">
      <alignment/>
      <protection/>
    </xf>
    <xf numFmtId="164" fontId="26" fillId="0" borderId="43" xfId="15" applyNumberFormat="1" applyFont="1" applyBorder="1" applyAlignment="1">
      <alignment horizontal="center" vertical="top" wrapText="1"/>
    </xf>
    <xf numFmtId="0" fontId="27" fillId="0" borderId="0" xfId="22" applyFont="1" applyAlignment="1">
      <alignment horizontal="justify" vertical="top" wrapText="1"/>
      <protection/>
    </xf>
    <xf numFmtId="0" fontId="30" fillId="0" borderId="0" xfId="22" applyFont="1" applyAlignment="1">
      <alignment horizontal="justify" vertical="top" wrapText="1"/>
      <protection/>
    </xf>
    <xf numFmtId="164" fontId="25" fillId="0" borderId="0" xfId="15" applyNumberFormat="1" applyFont="1" applyAlignment="1">
      <alignment horizontal="center" vertical="top"/>
    </xf>
    <xf numFmtId="164" fontId="40" fillId="0" borderId="0" xfId="15" applyNumberFormat="1" applyFont="1" applyAlignment="1">
      <alignment horizontal="center" vertical="top"/>
    </xf>
    <xf numFmtId="0" fontId="31" fillId="0" borderId="0" xfId="22" applyFont="1">
      <alignment/>
      <protection/>
    </xf>
    <xf numFmtId="164" fontId="27" fillId="0" borderId="0" xfId="15" applyNumberFormat="1" applyFont="1" applyAlignment="1">
      <alignment/>
    </xf>
    <xf numFmtId="0" fontId="34" fillId="0" borderId="0" xfId="22" applyFont="1">
      <alignment/>
      <protection/>
    </xf>
    <xf numFmtId="0" fontId="22" fillId="0" borderId="0" xfId="22" applyFont="1" applyAlignment="1">
      <alignment horizontal="right" vertical="top" wrapText="1"/>
      <protection/>
    </xf>
    <xf numFmtId="0" fontId="30" fillId="0" borderId="0" xfId="22" applyFont="1" applyAlignment="1" quotePrefix="1">
      <alignment vertical="top" wrapText="1"/>
      <protection/>
    </xf>
    <xf numFmtId="164" fontId="25" fillId="0" borderId="0" xfId="15" applyNumberFormat="1" applyFont="1" applyAlignment="1">
      <alignment vertical="top" wrapText="1"/>
    </xf>
    <xf numFmtId="0" fontId="30" fillId="0" borderId="0" xfId="22" applyFont="1" applyAlignment="1">
      <alignment horizontal="left" vertical="top" wrapText="1" indent="2"/>
      <protection/>
    </xf>
    <xf numFmtId="0" fontId="30" fillId="0" borderId="0" xfId="22" applyFont="1" applyAlignment="1">
      <alignment/>
      <protection/>
    </xf>
    <xf numFmtId="0" fontId="42" fillId="0" borderId="31" xfId="22" applyFont="1" applyBorder="1" applyAlignment="1">
      <alignment horizontal="center" vertical="center" wrapText="1"/>
      <protection/>
    </xf>
    <xf numFmtId="164" fontId="41" fillId="0" borderId="31" xfId="15" applyNumberFormat="1" applyFont="1" applyBorder="1" applyAlignment="1">
      <alignment horizontal="center" vertical="center" wrapText="1"/>
    </xf>
    <xf numFmtId="164" fontId="42" fillId="0" borderId="31" xfId="15" applyNumberFormat="1" applyFont="1" applyBorder="1" applyAlignment="1">
      <alignment horizontal="center" vertical="center" wrapText="1"/>
    </xf>
    <xf numFmtId="0" fontId="30" fillId="0" borderId="23" xfId="22" applyFont="1" applyBorder="1" applyAlignment="1">
      <alignment/>
      <protection/>
    </xf>
    <xf numFmtId="43" fontId="32" fillId="0" borderId="23" xfId="15" applyFont="1" applyBorder="1" applyAlignment="1">
      <alignment/>
    </xf>
    <xf numFmtId="0" fontId="30" fillId="0" borderId="3" xfId="22" applyFont="1" applyBorder="1" applyAlignment="1">
      <alignment/>
      <protection/>
    </xf>
    <xf numFmtId="43" fontId="32" fillId="0" borderId="3" xfId="15" applyFont="1" applyBorder="1" applyAlignment="1">
      <alignment/>
    </xf>
    <xf numFmtId="0" fontId="30" fillId="0" borderId="43" xfId="22" applyFont="1" applyBorder="1" applyAlignment="1">
      <alignment/>
      <protection/>
    </xf>
    <xf numFmtId="43" fontId="32" fillId="0" borderId="43" xfId="15" applyFont="1" applyBorder="1" applyAlignment="1">
      <alignment/>
    </xf>
    <xf numFmtId="0" fontId="23" fillId="0" borderId="0" xfId="22" applyFont="1" applyAlignment="1">
      <alignment horizontal="left"/>
      <protection/>
    </xf>
    <xf numFmtId="0" fontId="31" fillId="0" borderId="0" xfId="22" applyFont="1" applyBorder="1" applyAlignment="1">
      <alignment horizontal="right"/>
      <protection/>
    </xf>
    <xf numFmtId="164" fontId="21" fillId="0" borderId="0" xfId="15" applyNumberFormat="1" applyFont="1" applyAlignment="1">
      <alignment horizontal="center" vertical="top"/>
    </xf>
    <xf numFmtId="41" fontId="23" fillId="0" borderId="0" xfId="22" applyNumberFormat="1" applyFont="1" applyBorder="1">
      <alignment/>
      <protection/>
    </xf>
    <xf numFmtId="0" fontId="32" fillId="0" borderId="0" xfId="22" applyFont="1" applyBorder="1" applyAlignment="1">
      <alignment/>
      <protection/>
    </xf>
    <xf numFmtId="164" fontId="33" fillId="0" borderId="0" xfId="15" applyNumberFormat="1" applyFont="1" applyAlignment="1">
      <alignment vertical="top" wrapText="1"/>
    </xf>
    <xf numFmtId="164" fontId="23" fillId="0" borderId="0" xfId="15" applyNumberFormat="1" applyFont="1" applyAlignment="1">
      <alignment vertical="top" wrapText="1"/>
    </xf>
    <xf numFmtId="164" fontId="26" fillId="0" borderId="0" xfId="15" applyNumberFormat="1" applyFont="1" applyAlignment="1">
      <alignment vertical="top" wrapText="1"/>
    </xf>
    <xf numFmtId="164" fontId="23" fillId="0" borderId="0" xfId="15" applyNumberFormat="1" applyFont="1" applyAlignment="1">
      <alignment/>
    </xf>
    <xf numFmtId="164" fontId="43" fillId="0" borderId="0" xfId="15" applyNumberFormat="1" applyFont="1" applyAlignment="1">
      <alignment vertical="top" wrapText="1"/>
    </xf>
    <xf numFmtId="164" fontId="34" fillId="0" borderId="0" xfId="15" applyNumberFormat="1" applyFont="1" applyAlignment="1">
      <alignment/>
    </xf>
    <xf numFmtId="164" fontId="22" fillId="0" borderId="0" xfId="15" applyNumberFormat="1" applyFont="1" applyAlignment="1">
      <alignment vertical="top" wrapText="1"/>
    </xf>
    <xf numFmtId="0" fontId="44" fillId="0" borderId="0" xfId="22" applyFont="1" applyAlignment="1">
      <alignment horizontal="center" vertical="top" wrapText="1"/>
      <protection/>
    </xf>
    <xf numFmtId="0" fontId="27" fillId="0" borderId="0" xfId="22" applyFont="1" applyAlignment="1" quotePrefix="1">
      <alignment horizontal="left"/>
      <protection/>
    </xf>
    <xf numFmtId="0" fontId="30" fillId="0" borderId="0" xfId="22" applyFont="1" applyAlignment="1">
      <alignment horizontal="center" vertical="top" wrapText="1"/>
      <protection/>
    </xf>
    <xf numFmtId="0" fontId="30" fillId="0" borderId="0" xfId="22" applyFont="1" applyAlignment="1">
      <alignment horizontal="center" vertical="top"/>
      <protection/>
    </xf>
    <xf numFmtId="0" fontId="22" fillId="0" borderId="0" xfId="22" applyFont="1" applyAlignment="1">
      <alignment horizontal="center" vertical="top"/>
      <protection/>
    </xf>
    <xf numFmtId="0" fontId="6" fillId="0" borderId="44" xfId="0" applyFont="1" applyBorder="1" applyAlignment="1">
      <alignment horizontal="center"/>
    </xf>
    <xf numFmtId="0" fontId="6" fillId="0" borderId="22" xfId="0" applyFont="1" applyBorder="1" applyAlignment="1">
      <alignment horizontal="center"/>
    </xf>
    <xf numFmtId="0" fontId="5" fillId="0" borderId="45" xfId="0" applyFont="1" applyBorder="1" applyAlignment="1">
      <alignment horizontal="center"/>
    </xf>
    <xf numFmtId="0" fontId="5" fillId="0" borderId="9" xfId="0" applyFont="1" applyBorder="1" applyAlignment="1">
      <alignment horizontal="center"/>
    </xf>
    <xf numFmtId="41" fontId="6" fillId="0" borderId="0" xfId="0" applyNumberFormat="1" applyFont="1" applyAlignment="1">
      <alignment horizontal="center"/>
    </xf>
    <xf numFmtId="0" fontId="6" fillId="0" borderId="46" xfId="0" applyFont="1" applyBorder="1" applyAlignment="1">
      <alignment horizontal="center"/>
    </xf>
    <xf numFmtId="0" fontId="6" fillId="0" borderId="47" xfId="0" applyFont="1" applyBorder="1" applyAlignment="1">
      <alignment horizontal="center" vertical="center"/>
    </xf>
    <xf numFmtId="0" fontId="6" fillId="0" borderId="1" xfId="0" applyFont="1" applyBorder="1" applyAlignment="1">
      <alignment horizontal="center" vertical="center"/>
    </xf>
    <xf numFmtId="0" fontId="6" fillId="0" borderId="48" xfId="0" applyFont="1" applyBorder="1" applyAlignment="1">
      <alignment horizontal="center"/>
    </xf>
    <xf numFmtId="41" fontId="0" fillId="3" borderId="8" xfId="0" applyNumberFormat="1" applyFill="1" applyBorder="1" applyAlignment="1">
      <alignment horizontal="center" vertical="center"/>
    </xf>
    <xf numFmtId="41" fontId="6" fillId="3" borderId="49" xfId="15" applyNumberFormat="1" applyFont="1" applyFill="1" applyBorder="1" applyAlignment="1">
      <alignment horizontal="center" vertical="center"/>
    </xf>
    <xf numFmtId="41" fontId="6" fillId="3" borderId="22" xfId="15" applyNumberFormat="1" applyFont="1" applyFill="1" applyBorder="1" applyAlignment="1">
      <alignment horizontal="center" vertical="center"/>
    </xf>
    <xf numFmtId="0" fontId="6" fillId="0" borderId="22" xfId="0" applyFont="1" applyBorder="1" applyAlignment="1">
      <alignment horizontal="center" vertical="center"/>
    </xf>
    <xf numFmtId="41" fontId="6" fillId="3" borderId="50" xfId="15" applyNumberFormat="1" applyFont="1" applyFill="1" applyBorder="1" applyAlignment="1">
      <alignment horizontal="center" vertical="center"/>
    </xf>
    <xf numFmtId="0" fontId="6" fillId="0" borderId="51" xfId="0" applyFont="1" applyBorder="1" applyAlignment="1">
      <alignment horizontal="center"/>
    </xf>
    <xf numFmtId="0" fontId="6" fillId="0" borderId="8" xfId="0" applyFont="1" applyBorder="1" applyAlignment="1">
      <alignment horizontal="center"/>
    </xf>
    <xf numFmtId="0" fontId="6" fillId="0" borderId="8" xfId="0" applyFont="1" applyBorder="1" applyAlignment="1">
      <alignment horizontal="center" vertical="center"/>
    </xf>
    <xf numFmtId="41" fontId="6" fillId="3" borderId="52"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41" fontId="6" fillId="3" borderId="8" xfId="15" applyNumberFormat="1" applyFont="1" applyFill="1" applyBorder="1" applyAlignment="1">
      <alignment horizontal="center" vertical="center"/>
    </xf>
    <xf numFmtId="0" fontId="6" fillId="0" borderId="7" xfId="0" applyFont="1" applyBorder="1" applyAlignment="1">
      <alignment horizontal="center" vertical="center"/>
    </xf>
    <xf numFmtId="41" fontId="6" fillId="3" borderId="9" xfId="15" applyNumberFormat="1" applyFont="1" applyFill="1" applyBorder="1" applyAlignment="1">
      <alignment horizontal="center" vertical="center"/>
    </xf>
    <xf numFmtId="0" fontId="2" fillId="0" borderId="23" xfId="0" applyFont="1" applyBorder="1" applyAlignment="1">
      <alignment horizontal="left" indent="1"/>
    </xf>
    <xf numFmtId="0" fontId="0" fillId="0" borderId="0" xfId="0" applyFont="1" applyAlignment="1">
      <alignment horizontal="center"/>
    </xf>
    <xf numFmtId="0" fontId="7" fillId="0" borderId="33" xfId="0" applyFont="1" applyBorder="1" applyAlignment="1">
      <alignment horizontal="left" indent="2"/>
    </xf>
    <xf numFmtId="0" fontId="7" fillId="0" borderId="4" xfId="0" applyFont="1" applyBorder="1" applyAlignment="1">
      <alignment horizontal="left" indent="2"/>
    </xf>
    <xf numFmtId="41" fontId="6" fillId="3" borderId="53" xfId="15" applyNumberFormat="1" applyFont="1" applyFill="1" applyBorder="1" applyAlignment="1">
      <alignment horizontal="center" vertical="center"/>
    </xf>
    <xf numFmtId="41" fontId="6" fillId="3" borderId="27" xfId="15" applyNumberFormat="1" applyFont="1" applyFill="1" applyBorder="1" applyAlignment="1">
      <alignment horizontal="center" vertical="center"/>
    </xf>
    <xf numFmtId="0" fontId="6" fillId="0" borderId="9" xfId="0" applyFont="1" applyBorder="1" applyAlignment="1">
      <alignment horizontal="center" vertical="center"/>
    </xf>
    <xf numFmtId="0" fontId="2" fillId="0" borderId="32" xfId="0" applyFont="1" applyBorder="1" applyAlignment="1">
      <alignment horizontal="left" indent="1"/>
    </xf>
    <xf numFmtId="0" fontId="2" fillId="0" borderId="3" xfId="0" applyFont="1" applyBorder="1" applyAlignment="1">
      <alignment horizontal="left" indent="1"/>
    </xf>
    <xf numFmtId="0" fontId="7" fillId="0" borderId="32" xfId="0" applyFont="1" applyBorder="1" applyAlignment="1">
      <alignment horizontal="left" indent="3"/>
    </xf>
    <xf numFmtId="0" fontId="7" fillId="0" borderId="3" xfId="0" applyFont="1" applyBorder="1" applyAlignment="1">
      <alignment horizontal="left" indent="3"/>
    </xf>
    <xf numFmtId="0" fontId="7" fillId="0" borderId="32" xfId="0" applyFont="1" applyBorder="1" applyAlignment="1">
      <alignment horizontal="left" indent="2"/>
    </xf>
    <xf numFmtId="0" fontId="7" fillId="0" borderId="3" xfId="0" applyFont="1" applyBorder="1" applyAlignment="1">
      <alignment horizontal="left" indent="2"/>
    </xf>
    <xf numFmtId="0" fontId="2" fillId="0" borderId="54" xfId="0" applyFont="1" applyBorder="1" applyAlignment="1">
      <alignment horizontal="left" indent="1"/>
    </xf>
    <xf numFmtId="0" fontId="7" fillId="0" borderId="55" xfId="0" applyFont="1" applyBorder="1" applyAlignment="1">
      <alignment horizontal="left" indent="2"/>
    </xf>
    <xf numFmtId="0" fontId="7" fillId="0" borderId="37" xfId="0" applyFont="1" applyBorder="1" applyAlignment="1">
      <alignment horizontal="left" indent="2"/>
    </xf>
    <xf numFmtId="0" fontId="7" fillId="0" borderId="38" xfId="0" applyFont="1" applyBorder="1" applyAlignment="1">
      <alignment horizontal="left" indent="2"/>
    </xf>
    <xf numFmtId="0" fontId="7" fillId="0" borderId="6" xfId="0" applyFont="1" applyBorder="1" applyAlignment="1">
      <alignment horizontal="left" indent="2"/>
    </xf>
    <xf numFmtId="41" fontId="7" fillId="0" borderId="0" xfId="0" applyNumberFormat="1" applyFont="1" applyAlignment="1">
      <alignment horizontal="center"/>
    </xf>
    <xf numFmtId="0" fontId="7" fillId="0" borderId="56" xfId="0" applyFont="1" applyBorder="1" applyAlignment="1">
      <alignment horizontal="left" indent="2"/>
    </xf>
    <xf numFmtId="0" fontId="7" fillId="0" borderId="57" xfId="0" applyFont="1" applyBorder="1" applyAlignment="1">
      <alignment horizontal="left" indent="2"/>
    </xf>
    <xf numFmtId="0" fontId="7" fillId="0" borderId="5" xfId="0" applyFont="1" applyBorder="1" applyAlignment="1">
      <alignment horizontal="left" indent="2"/>
    </xf>
    <xf numFmtId="0" fontId="6" fillId="0" borderId="0" xfId="0" applyFont="1" applyAlignment="1">
      <alignment horizontal="center"/>
    </xf>
    <xf numFmtId="0" fontId="7" fillId="0" borderId="58" xfId="0" applyFont="1" applyBorder="1" applyAlignment="1">
      <alignment horizontal="left" indent="2"/>
    </xf>
    <xf numFmtId="0" fontId="7" fillId="0" borderId="12" xfId="0" applyFont="1" applyBorder="1" applyAlignment="1">
      <alignment horizontal="left" indent="2"/>
    </xf>
    <xf numFmtId="0" fontId="8" fillId="0" borderId="47" xfId="0" applyFont="1" applyBorder="1" applyAlignment="1">
      <alignment horizontal="left" indent="4"/>
    </xf>
    <xf numFmtId="0" fontId="8" fillId="0" borderId="1" xfId="0" applyFont="1" applyBorder="1" applyAlignment="1">
      <alignment horizontal="left" indent="4"/>
    </xf>
    <xf numFmtId="0" fontId="4" fillId="0" borderId="0" xfId="0" applyFont="1" applyAlignment="1">
      <alignment horizontal="center"/>
    </xf>
    <xf numFmtId="0" fontId="5" fillId="0" borderId="56" xfId="0" applyFont="1" applyBorder="1" applyAlignment="1">
      <alignment horizontal="center"/>
    </xf>
    <xf numFmtId="0" fontId="5" fillId="0" borderId="5" xfId="0" applyFont="1" applyBorder="1" applyAlignment="1">
      <alignment horizontal="center"/>
    </xf>
    <xf numFmtId="0" fontId="6" fillId="2" borderId="47" xfId="0" applyFont="1" applyFill="1" applyBorder="1" applyAlignment="1">
      <alignment horizontal="center"/>
    </xf>
    <xf numFmtId="0" fontId="6" fillId="2" borderId="1" xfId="0" applyFont="1" applyFill="1" applyBorder="1" applyAlignment="1">
      <alignment horizontal="center"/>
    </xf>
    <xf numFmtId="0" fontId="3" fillId="0" borderId="0" xfId="0" applyFont="1" applyAlignment="1">
      <alignment horizontal="center"/>
    </xf>
    <xf numFmtId="49" fontId="6" fillId="2" borderId="59"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5" fillId="0" borderId="60" xfId="0" applyFont="1" applyBorder="1" applyAlignment="1">
      <alignment horizontal="center"/>
    </xf>
    <xf numFmtId="0" fontId="5" fillId="0" borderId="7" xfId="0" applyFont="1" applyBorder="1" applyAlignment="1">
      <alignment horizontal="center"/>
    </xf>
    <xf numFmtId="0" fontId="5" fillId="0" borderId="45" xfId="0" applyFont="1" applyBorder="1" applyAlignment="1">
      <alignment horizontal="left"/>
    </xf>
    <xf numFmtId="0" fontId="5" fillId="0" borderId="9" xfId="0" applyFont="1" applyBorder="1" applyAlignment="1">
      <alignment horizontal="left"/>
    </xf>
    <xf numFmtId="0" fontId="6" fillId="0" borderId="54" xfId="0" applyFont="1" applyBorder="1" applyAlignment="1">
      <alignment horizontal="left"/>
    </xf>
    <xf numFmtId="0" fontId="6" fillId="0" borderId="23" xfId="0" applyFont="1" applyBorder="1" applyAlignment="1">
      <alignment horizontal="left"/>
    </xf>
    <xf numFmtId="0" fontId="1" fillId="0" borderId="0" xfId="0" applyFont="1" applyAlignment="1">
      <alignment horizontal="left"/>
    </xf>
    <xf numFmtId="41" fontId="14" fillId="0" borderId="61" xfId="0" applyNumberFormat="1" applyFont="1" applyBorder="1" applyAlignment="1">
      <alignment horizontal="center" wrapText="1"/>
    </xf>
    <xf numFmtId="41" fontId="14" fillId="0" borderId="62" xfId="0" applyNumberFormat="1" applyFont="1" applyBorder="1" applyAlignment="1">
      <alignment horizontal="center" wrapText="1"/>
    </xf>
    <xf numFmtId="41" fontId="10" fillId="0" borderId="63" xfId="0" applyNumberFormat="1" applyFont="1" applyBorder="1" applyAlignment="1">
      <alignment horizontal="center"/>
    </xf>
    <xf numFmtId="41" fontId="10" fillId="0" borderId="64" xfId="0" applyNumberFormat="1" applyFont="1" applyBorder="1" applyAlignment="1">
      <alignment horizontal="center"/>
    </xf>
    <xf numFmtId="0" fontId="11" fillId="0" borderId="0" xfId="0" applyFont="1" applyAlignment="1">
      <alignment horizontal="center"/>
    </xf>
    <xf numFmtId="0" fontId="7" fillId="0" borderId="32" xfId="0" applyFont="1" applyBorder="1" applyAlignment="1">
      <alignment horizontal="left" indent="1"/>
    </xf>
    <xf numFmtId="0" fontId="7" fillId="0" borderId="3" xfId="0" applyFont="1" applyBorder="1" applyAlignment="1">
      <alignment horizontal="left" indent="1"/>
    </xf>
    <xf numFmtId="0" fontId="7" fillId="4" borderId="32" xfId="0" applyFont="1" applyFill="1" applyBorder="1" applyAlignment="1">
      <alignment horizontal="left" indent="1"/>
    </xf>
    <xf numFmtId="0" fontId="7" fillId="4" borderId="3" xfId="0" applyFont="1" applyFill="1" applyBorder="1" applyAlignment="1">
      <alignment horizontal="left" indent="1"/>
    </xf>
    <xf numFmtId="0" fontId="7" fillId="0" borderId="37" xfId="0" applyFont="1" applyFill="1" applyBorder="1" applyAlignment="1">
      <alignment horizontal="left"/>
    </xf>
    <xf numFmtId="0" fontId="7" fillId="0" borderId="6" xfId="0" applyFont="1" applyFill="1" applyBorder="1" applyAlignment="1">
      <alignment horizontal="left"/>
    </xf>
    <xf numFmtId="0" fontId="7" fillId="0" borderId="32" xfId="0" applyFont="1" applyBorder="1" applyAlignment="1">
      <alignment horizontal="left" wrapText="1" indent="1"/>
    </xf>
    <xf numFmtId="0" fontId="16" fillId="2" borderId="65" xfId="0" applyFont="1" applyFill="1" applyBorder="1" applyAlignment="1">
      <alignment horizontal="center"/>
    </xf>
    <xf numFmtId="0" fontId="16" fillId="2" borderId="31" xfId="0" applyFont="1" applyFill="1" applyBorder="1" applyAlignment="1">
      <alignment horizontal="center"/>
    </xf>
    <xf numFmtId="0" fontId="6" fillId="0" borderId="54" xfId="0" applyFont="1" applyBorder="1" applyAlignment="1">
      <alignment horizontal="left" indent="1"/>
    </xf>
    <xf numFmtId="0" fontId="6" fillId="0" borderId="23" xfId="0" applyFont="1" applyBorder="1" applyAlignment="1">
      <alignment horizontal="left" indent="1"/>
    </xf>
    <xf numFmtId="0" fontId="6" fillId="0" borderId="32" xfId="0" applyFont="1" applyBorder="1" applyAlignment="1">
      <alignment horizontal="left" indent="1"/>
    </xf>
    <xf numFmtId="0" fontId="6" fillId="0" borderId="3" xfId="0" applyFont="1" applyBorder="1" applyAlignment="1">
      <alignment horizontal="left" indent="1"/>
    </xf>
    <xf numFmtId="0" fontId="1"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45" xfId="0" applyFont="1" applyBorder="1" applyAlignment="1">
      <alignment horizontal="center" vertical="center"/>
    </xf>
    <xf numFmtId="0" fontId="1" fillId="0" borderId="9" xfId="0" applyFont="1" applyBorder="1" applyAlignment="1">
      <alignment horizontal="center" vertical="center"/>
    </xf>
    <xf numFmtId="0" fontId="1" fillId="0" borderId="48" xfId="0" applyFont="1" applyBorder="1" applyAlignment="1">
      <alignment horizontal="center" vertical="center"/>
    </xf>
    <xf numFmtId="0" fontId="1" fillId="0" borderId="70" xfId="0" applyFont="1" applyBorder="1" applyAlignment="1">
      <alignment horizontal="center" vertical="center"/>
    </xf>
    <xf numFmtId="0" fontId="7" fillId="0" borderId="32" xfId="21" applyFont="1" applyBorder="1" applyAlignment="1">
      <alignment horizontal="left" vertical="top" wrapText="1" indent="2"/>
      <protection/>
    </xf>
    <xf numFmtId="0" fontId="7" fillId="0" borderId="3" xfId="21" applyFont="1" applyBorder="1" applyAlignment="1">
      <alignment horizontal="left" vertical="top" wrapText="1" indent="2"/>
      <protection/>
    </xf>
    <xf numFmtId="0" fontId="6" fillId="0" borderId="32" xfId="21" applyFont="1" applyBorder="1" applyAlignment="1">
      <alignment horizontal="left" vertical="top" wrapText="1"/>
      <protection/>
    </xf>
    <xf numFmtId="0" fontId="2" fillId="0" borderId="3" xfId="21" applyFont="1" applyBorder="1" applyAlignment="1">
      <alignment horizontal="left" vertical="top" wrapText="1"/>
      <protection/>
    </xf>
    <xf numFmtId="0" fontId="6" fillId="0" borderId="32" xfId="21" applyFont="1" applyBorder="1" applyAlignment="1">
      <alignment horizontal="left" vertical="top" wrapText="1" indent="2"/>
      <protection/>
    </xf>
    <xf numFmtId="0" fontId="6" fillId="0" borderId="3" xfId="21" applyFont="1" applyBorder="1" applyAlignment="1">
      <alignment horizontal="left" vertical="top" wrapText="1" indent="2"/>
      <protection/>
    </xf>
    <xf numFmtId="0" fontId="1" fillId="0" borderId="0" xfId="21" applyFont="1" applyAlignment="1">
      <alignment horizontal="left"/>
      <protection/>
    </xf>
    <xf numFmtId="0" fontId="14" fillId="0" borderId="0" xfId="21" applyFont="1" applyBorder="1" applyAlignment="1">
      <alignment horizontal="center"/>
      <protection/>
    </xf>
    <xf numFmtId="0" fontId="6" fillId="0" borderId="33" xfId="21" applyFont="1" applyBorder="1" applyAlignment="1">
      <alignment horizontal="left" vertical="top" wrapText="1" indent="2"/>
      <protection/>
    </xf>
    <xf numFmtId="0" fontId="6" fillId="0" borderId="4" xfId="21" applyFont="1" applyBorder="1" applyAlignment="1">
      <alignment horizontal="left" vertical="top" wrapText="1" indent="2"/>
      <protection/>
    </xf>
    <xf numFmtId="0" fontId="6" fillId="0" borderId="0" xfId="21" applyFont="1" applyAlignment="1">
      <alignment horizontal="center" vertical="center"/>
      <protection/>
    </xf>
    <xf numFmtId="0" fontId="6" fillId="0" borderId="71" xfId="21" applyFont="1" applyBorder="1" applyAlignment="1">
      <alignment horizontal="left" vertical="top" wrapText="1"/>
      <protection/>
    </xf>
    <xf numFmtId="0" fontId="2" fillId="0" borderId="35" xfId="21" applyFont="1" applyBorder="1" applyAlignment="1">
      <alignment horizontal="left" vertical="top" wrapText="1"/>
      <protection/>
    </xf>
    <xf numFmtId="0" fontId="6" fillId="0" borderId="46" xfId="21" applyFont="1" applyBorder="1" applyAlignment="1">
      <alignment horizontal="center" vertical="center" wrapText="1"/>
      <protection/>
    </xf>
    <xf numFmtId="0" fontId="6" fillId="0" borderId="42" xfId="21" applyFont="1" applyBorder="1" applyAlignment="1">
      <alignment horizontal="center" vertical="center" wrapText="1"/>
      <protection/>
    </xf>
    <xf numFmtId="49" fontId="6" fillId="0" borderId="46" xfId="21" applyNumberFormat="1" applyFont="1" applyBorder="1" applyAlignment="1">
      <alignment horizontal="center" vertical="top" wrapText="1"/>
      <protection/>
    </xf>
    <xf numFmtId="49" fontId="6" fillId="0" borderId="42" xfId="21" applyNumberFormat="1" applyFont="1" applyBorder="1" applyAlignment="1">
      <alignment horizontal="center" vertical="top" wrapText="1"/>
      <protection/>
    </xf>
    <xf numFmtId="0" fontId="6" fillId="0" borderId="3" xfId="21" applyFont="1" applyBorder="1" applyAlignment="1">
      <alignment horizontal="left" vertical="top" wrapText="1"/>
      <protection/>
    </xf>
    <xf numFmtId="41" fontId="2" fillId="0" borderId="72" xfId="21" applyNumberFormat="1" applyFont="1" applyBorder="1" applyAlignment="1">
      <alignment horizontal="center" vertical="center"/>
      <protection/>
    </xf>
    <xf numFmtId="41" fontId="2" fillId="0" borderId="73" xfId="21" applyNumberFormat="1" applyFont="1" applyBorder="1" applyAlignment="1">
      <alignment horizontal="center" vertical="center"/>
      <protection/>
    </xf>
    <xf numFmtId="0" fontId="4" fillId="0" borderId="0" xfId="21" applyFont="1" applyAlignment="1">
      <alignment horizontal="center" vertical="center"/>
      <protection/>
    </xf>
    <xf numFmtId="0" fontId="24" fillId="0" borderId="0" xfId="22" applyFont="1" applyAlignment="1">
      <alignment horizontal="center" vertical="top" wrapText="1"/>
      <protection/>
    </xf>
    <xf numFmtId="0" fontId="27" fillId="0" borderId="0" xfId="22" applyFont="1" applyAlignment="1">
      <alignment horizontal="center" vertical="top" wrapText="1"/>
      <protection/>
    </xf>
    <xf numFmtId="0" fontId="28" fillId="0" borderId="0" xfId="22" applyFont="1" applyAlignment="1">
      <alignment horizontal="center" vertical="top" wrapText="1"/>
      <protection/>
    </xf>
    <xf numFmtId="0" fontId="29" fillId="0" borderId="0" xfId="22" applyFont="1" applyAlignment="1">
      <alignment horizontal="center"/>
      <protection/>
    </xf>
    <xf numFmtId="0" fontId="30" fillId="0" borderId="0" xfId="22" applyFont="1" applyAlignment="1">
      <alignment horizontal="center"/>
      <protection/>
    </xf>
    <xf numFmtId="0" fontId="23" fillId="0" borderId="0" xfId="22" applyFont="1" applyAlignment="1">
      <alignment horizontal="left" vertical="center" wrapText="1"/>
      <protection/>
    </xf>
    <xf numFmtId="0" fontId="23" fillId="0" borderId="0" xfId="22" applyFont="1" applyAlignment="1">
      <alignment horizontal="left" vertical="top" wrapText="1"/>
      <protection/>
    </xf>
    <xf numFmtId="0" fontId="23" fillId="0" borderId="0" xfId="22" applyFont="1" applyAlignment="1">
      <alignment horizontal="left" vertical="top"/>
      <protection/>
    </xf>
    <xf numFmtId="0" fontId="27" fillId="0" borderId="0" xfId="22" applyFont="1" applyAlignment="1">
      <alignment horizontal="left" vertical="center" wrapText="1"/>
      <protection/>
    </xf>
    <xf numFmtId="0" fontId="27" fillId="0" borderId="0" xfId="22" applyFont="1" applyAlignment="1">
      <alignment horizontal="left" wrapText="1"/>
      <protection/>
    </xf>
    <xf numFmtId="0" fontId="27" fillId="0" borderId="0" xfId="22" applyFont="1" applyAlignment="1">
      <alignment horizontal="left"/>
      <protection/>
    </xf>
    <xf numFmtId="0" fontId="27" fillId="0" borderId="0" xfId="22" applyFont="1" applyAlignment="1">
      <alignment horizontal="left" vertical="top" wrapText="1"/>
      <protection/>
    </xf>
    <xf numFmtId="0" fontId="27" fillId="0" borderId="0" xfId="22" applyFont="1" applyAlignment="1">
      <alignment horizontal="left" vertical="top"/>
      <protection/>
    </xf>
    <xf numFmtId="0" fontId="27" fillId="0" borderId="0" xfId="22" applyFont="1" applyAlignment="1">
      <alignment horizontal="center" vertical="top"/>
      <protection/>
    </xf>
    <xf numFmtId="164" fontId="26" fillId="0" borderId="0" xfId="15" applyNumberFormat="1" applyFont="1" applyAlignment="1">
      <alignment horizontal="center"/>
    </xf>
    <xf numFmtId="43" fontId="26" fillId="0" borderId="0" xfId="15" applyFont="1" applyAlignment="1">
      <alignment horizontal="center"/>
    </xf>
    <xf numFmtId="164" fontId="33" fillId="0" borderId="0" xfId="15" applyNumberFormat="1" applyFont="1" applyAlignment="1">
      <alignment horizontal="center"/>
    </xf>
    <xf numFmtId="0" fontId="27" fillId="0" borderId="0" xfId="22" applyFont="1" applyAlignment="1">
      <alignment vertical="top" wrapText="1"/>
      <protection/>
    </xf>
    <xf numFmtId="43" fontId="25" fillId="0" borderId="0" xfId="15" applyFont="1" applyAlignment="1">
      <alignment horizontal="center" vertical="top"/>
    </xf>
    <xf numFmtId="0" fontId="30" fillId="0" borderId="0" xfId="22" applyFont="1" applyAlignment="1">
      <alignment horizontal="left" vertical="top" wrapText="1"/>
      <protection/>
    </xf>
    <xf numFmtId="164" fontId="26" fillId="5" borderId="0" xfId="15" applyNumberFormat="1" applyFont="1" applyFill="1" applyAlignment="1">
      <alignment horizontal="center"/>
    </xf>
    <xf numFmtId="164" fontId="25" fillId="0" borderId="0" xfId="15" applyNumberFormat="1" applyFont="1" applyAlignment="1">
      <alignment horizontal="center" vertical="top" wrapText="1"/>
    </xf>
    <xf numFmtId="164" fontId="21" fillId="0" borderId="0" xfId="15" applyNumberFormat="1" applyFont="1" applyAlignment="1">
      <alignment horizontal="center" vertical="top" wrapText="1"/>
    </xf>
    <xf numFmtId="164" fontId="25" fillId="5" borderId="0" xfId="15" applyNumberFormat="1" applyFont="1" applyFill="1" applyAlignment="1">
      <alignment horizontal="center" vertical="top" wrapText="1"/>
    </xf>
    <xf numFmtId="0" fontId="21" fillId="5" borderId="74" xfId="22" applyFont="1" applyFill="1" applyBorder="1" applyAlignment="1">
      <alignment horizontal="center" vertical="center" wrapText="1"/>
      <protection/>
    </xf>
    <xf numFmtId="0" fontId="21" fillId="5" borderId="66" xfId="22" applyFont="1" applyFill="1" applyBorder="1" applyAlignment="1">
      <alignment horizontal="center" vertical="center" wrapText="1"/>
      <protection/>
    </xf>
    <xf numFmtId="0" fontId="21" fillId="0" borderId="74" xfId="22" applyFont="1" applyBorder="1" applyAlignment="1">
      <alignment horizontal="center" vertical="center" wrapText="1"/>
      <protection/>
    </xf>
    <xf numFmtId="0" fontId="21" fillId="0" borderId="66" xfId="22" applyFont="1" applyBorder="1" applyAlignment="1">
      <alignment horizontal="center" vertical="center" wrapText="1"/>
      <protection/>
    </xf>
    <xf numFmtId="0" fontId="33" fillId="0" borderId="66" xfId="22" applyFont="1" applyBorder="1">
      <alignment/>
      <protection/>
    </xf>
    <xf numFmtId="41" fontId="25" fillId="0" borderId="0" xfId="15" applyNumberFormat="1" applyFont="1" applyAlignment="1">
      <alignment/>
    </xf>
    <xf numFmtId="41" fontId="0" fillId="0" borderId="0" xfId="0" applyNumberFormat="1" applyFont="1" applyAlignment="1">
      <alignment/>
    </xf>
    <xf numFmtId="41" fontId="26" fillId="0" borderId="0" xfId="22" applyNumberFormat="1" applyFont="1" applyAlignment="1">
      <alignment/>
      <protection/>
    </xf>
    <xf numFmtId="0" fontId="21" fillId="0" borderId="23" xfId="22" applyFont="1" applyBorder="1" applyAlignment="1">
      <alignment horizontal="center" vertical="center"/>
      <protection/>
    </xf>
    <xf numFmtId="0" fontId="21" fillId="0" borderId="3" xfId="22" applyFont="1" applyBorder="1" applyAlignment="1">
      <alignment horizontal="left"/>
      <protection/>
    </xf>
    <xf numFmtId="0" fontId="25" fillId="0" borderId="3" xfId="22" applyFont="1" applyBorder="1" applyAlignment="1">
      <alignment horizontal="left"/>
      <protection/>
    </xf>
    <xf numFmtId="0" fontId="25" fillId="0" borderId="43" xfId="22" applyFont="1" applyBorder="1" applyAlignment="1">
      <alignment horizontal="left"/>
      <protection/>
    </xf>
    <xf numFmtId="164" fontId="25" fillId="0" borderId="0" xfId="15" applyNumberFormat="1" applyFont="1" applyAlignment="1">
      <alignment horizontal="center" vertical="top"/>
    </xf>
    <xf numFmtId="164" fontId="40" fillId="0" borderId="0" xfId="15" applyNumberFormat="1" applyFont="1" applyAlignment="1">
      <alignment horizontal="center" vertical="top"/>
    </xf>
    <xf numFmtId="164" fontId="33" fillId="0" borderId="0" xfId="22" applyNumberFormat="1" applyFont="1" applyAlignment="1">
      <alignment horizontal="center"/>
      <protection/>
    </xf>
    <xf numFmtId="0" fontId="33" fillId="0" borderId="0" xfId="22" applyFont="1" applyAlignment="1">
      <alignment horizontal="center"/>
      <protection/>
    </xf>
    <xf numFmtId="0" fontId="32" fillId="0" borderId="0" xfId="22" applyFont="1" applyAlignment="1">
      <alignment horizontal="left" vertical="center" wrapText="1"/>
      <protection/>
    </xf>
    <xf numFmtId="0" fontId="30" fillId="0" borderId="0" xfId="22" applyFont="1" applyAlignment="1" quotePrefix="1">
      <alignment horizontal="left" vertical="top" wrapText="1"/>
      <protection/>
    </xf>
    <xf numFmtId="0" fontId="30" fillId="0" borderId="0" xfId="22" applyFont="1" applyAlignment="1" quotePrefix="1">
      <alignment horizontal="center" vertical="top" wrapText="1"/>
      <protection/>
    </xf>
    <xf numFmtId="0" fontId="25" fillId="0" borderId="0" xfId="22" applyFont="1" applyAlignment="1">
      <alignment horizontal="center" vertical="top"/>
      <protection/>
    </xf>
    <xf numFmtId="0" fontId="32" fillId="0" borderId="0" xfId="22" applyFont="1" applyAlignment="1">
      <alignment horizontal="left" vertical="top"/>
      <protection/>
    </xf>
    <xf numFmtId="0" fontId="30" fillId="0" borderId="0" xfId="22" applyFont="1" applyAlignment="1">
      <alignment horizontal="left" vertical="top"/>
      <protection/>
    </xf>
    <xf numFmtId="49" fontId="30" fillId="0" borderId="0" xfId="22" applyNumberFormat="1" applyFont="1" applyAlignment="1">
      <alignment vertical="top" wrapText="1"/>
      <protection/>
    </xf>
    <xf numFmtId="49" fontId="30" fillId="0" borderId="0" xfId="22" applyNumberFormat="1" applyFont="1" applyAlignment="1" quotePrefix="1">
      <alignment vertical="top" wrapText="1"/>
      <protection/>
    </xf>
    <xf numFmtId="0" fontId="41" fillId="0" borderId="31" xfId="22" applyFont="1" applyBorder="1" applyAlignment="1">
      <alignment horizontal="center" vertical="center"/>
      <protection/>
    </xf>
    <xf numFmtId="0" fontId="42" fillId="0" borderId="31" xfId="22" applyFont="1" applyBorder="1" applyAlignment="1">
      <alignment horizontal="center" vertical="center"/>
      <protection/>
    </xf>
    <xf numFmtId="0" fontId="30" fillId="0" borderId="0" xfId="22" applyFont="1" applyAlignment="1">
      <alignment horizontal="left" wrapText="1"/>
      <protection/>
    </xf>
    <xf numFmtId="0" fontId="30" fillId="0" borderId="0" xfId="22" applyFont="1" applyAlignment="1">
      <alignment horizontal="left"/>
      <protection/>
    </xf>
    <xf numFmtId="0" fontId="27" fillId="0" borderId="0" xfId="22" applyFont="1" applyAlignment="1">
      <alignment horizontal="center"/>
      <protection/>
    </xf>
    <xf numFmtId="43" fontId="23" fillId="0" borderId="0" xfId="15" applyFont="1" applyAlignment="1">
      <alignment horizontal="center"/>
    </xf>
    <xf numFmtId="164" fontId="21" fillId="0" borderId="0" xfId="15" applyNumberFormat="1" applyFont="1" applyAlignment="1">
      <alignment horizontal="center" vertical="top"/>
    </xf>
    <xf numFmtId="164" fontId="26" fillId="5" borderId="0" xfId="15" applyNumberFormat="1" applyFont="1" applyFill="1" applyAlignment="1">
      <alignment horizontal="center" vertical="top" wrapText="1"/>
    </xf>
    <xf numFmtId="164" fontId="26" fillId="0" borderId="0" xfId="15" applyNumberFormat="1" applyFont="1" applyAlignment="1">
      <alignment horizontal="center" vertical="top" wrapText="1"/>
    </xf>
    <xf numFmtId="164" fontId="26" fillId="0" borderId="0" xfId="15" applyNumberFormat="1" applyFont="1" applyAlignment="1">
      <alignment horizontal="center" vertical="center" wrapText="1"/>
    </xf>
    <xf numFmtId="164" fontId="25" fillId="5" borderId="0" xfId="15" applyNumberFormat="1" applyFont="1" applyFill="1" applyAlignment="1">
      <alignment horizontal="center" vertical="top"/>
    </xf>
    <xf numFmtId="164" fontId="21" fillId="5" borderId="0" xfId="15" applyNumberFormat="1" applyFont="1" applyFill="1" applyAlignment="1">
      <alignment horizontal="center" vertical="top"/>
    </xf>
    <xf numFmtId="164" fontId="33" fillId="0" borderId="0" xfId="15" applyNumberFormat="1" applyFont="1" applyAlignment="1">
      <alignment horizontal="center" vertical="top"/>
    </xf>
    <xf numFmtId="164" fontId="34" fillId="0" borderId="0" xfId="15" applyNumberFormat="1" applyFont="1" applyAlignment="1">
      <alignment horizontal="center"/>
    </xf>
    <xf numFmtId="0" fontId="22" fillId="0" borderId="0" xfId="22" applyFont="1" applyAlignment="1">
      <alignment horizontal="left"/>
      <protection/>
    </xf>
    <xf numFmtId="0" fontId="30" fillId="0" borderId="0" xfId="22" applyFont="1" applyAlignment="1">
      <alignment horizontal="left" vertical="center" wrapText="1"/>
      <protection/>
    </xf>
    <xf numFmtId="0" fontId="22" fillId="0" borderId="0" xfId="22" applyFont="1" applyAlignment="1">
      <alignment horizontal="center" vertical="top"/>
      <protection/>
    </xf>
    <xf numFmtId="0" fontId="0" fillId="0" borderId="0" xfId="0" applyFont="1" applyAlignment="1">
      <alignment horizontal="center"/>
    </xf>
    <xf numFmtId="0" fontId="6" fillId="0" borderId="47" xfId="0" applyFont="1" applyBorder="1" applyAlignment="1">
      <alignment horizontal="center"/>
    </xf>
    <xf numFmtId="0" fontId="6" fillId="0" borderId="1" xfId="0" applyFont="1" applyBorder="1" applyAlignment="1">
      <alignment horizontal="center"/>
    </xf>
    <xf numFmtId="0" fontId="7" fillId="0" borderId="0" xfId="0" applyFont="1" applyAlignment="1">
      <alignment horizontal="left"/>
    </xf>
    <xf numFmtId="0" fontId="7" fillId="0" borderId="26" xfId="0" applyFont="1" applyBorder="1" applyAlignment="1">
      <alignment horizontal="left"/>
    </xf>
    <xf numFmtId="0" fontId="0" fillId="0" borderId="26" xfId="0" applyFont="1" applyBorder="1" applyAlignment="1">
      <alignment horizontal="center"/>
    </xf>
    <xf numFmtId="0" fontId="6" fillId="2" borderId="59" xfId="0" applyFont="1" applyFill="1" applyBorder="1" applyAlignment="1">
      <alignment horizontal="center" vertical="center"/>
    </xf>
    <xf numFmtId="0" fontId="6" fillId="2" borderId="2" xfId="0" applyFont="1" applyFill="1" applyBorder="1" applyAlignment="1">
      <alignment horizontal="center" vertical="center"/>
    </xf>
    <xf numFmtId="41" fontId="0" fillId="0" borderId="0" xfId="0" applyNumberFormat="1" applyFont="1" applyAlignment="1">
      <alignment horizontal="center" wrapText="1"/>
    </xf>
    <xf numFmtId="41" fontId="2" fillId="0" borderId="0" xfId="0" applyNumberFormat="1" applyFont="1" applyBorder="1" applyAlignment="1">
      <alignment horizontal="center"/>
    </xf>
    <xf numFmtId="41" fontId="2" fillId="0" borderId="29" xfId="0" applyNumberFormat="1" applyFont="1" applyBorder="1" applyAlignment="1">
      <alignment horizontal="center"/>
    </xf>
    <xf numFmtId="41" fontId="11" fillId="0" borderId="0" xfId="0" applyNumberFormat="1" applyFont="1" applyAlignment="1">
      <alignment horizontal="center"/>
    </xf>
    <xf numFmtId="0" fontId="6" fillId="0" borderId="75" xfId="0" applyFont="1" applyBorder="1" applyAlignment="1">
      <alignment horizontal="center"/>
    </xf>
    <xf numFmtId="0" fontId="6" fillId="0" borderId="10" xfId="0" applyFont="1" applyBorder="1" applyAlignment="1">
      <alignment horizontal="center"/>
    </xf>
    <xf numFmtId="0" fontId="6" fillId="2" borderId="46" xfId="0" applyFont="1" applyFill="1" applyBorder="1" applyAlignment="1">
      <alignment horizontal="center"/>
    </xf>
    <xf numFmtId="0" fontId="6" fillId="2" borderId="42" xfId="0" applyFont="1" applyFill="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8" fillId="0" borderId="46" xfId="0" applyFont="1" applyBorder="1" applyAlignment="1">
      <alignment horizontal="left" indent="4"/>
    </xf>
    <xf numFmtId="0" fontId="8" fillId="0" borderId="42" xfId="0" applyFont="1" applyBorder="1" applyAlignment="1">
      <alignment horizontal="left" indent="4"/>
    </xf>
    <xf numFmtId="41" fontId="0" fillId="0" borderId="0" xfId="0" applyNumberFormat="1" applyFont="1" applyAlignment="1">
      <alignment horizontal="center" wrapText="1"/>
    </xf>
    <xf numFmtId="0" fontId="7" fillId="0" borderId="37" xfId="0" applyFont="1" applyBorder="1" applyAlignment="1">
      <alignment horizontal="left" indent="3"/>
    </xf>
    <xf numFmtId="0" fontId="7" fillId="0" borderId="6" xfId="0" applyFont="1" applyBorder="1" applyAlignment="1">
      <alignment horizontal="left" indent="3"/>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5" fillId="0" borderId="82" xfId="0" applyFont="1" applyBorder="1" applyAlignment="1">
      <alignment horizontal="center"/>
    </xf>
    <xf numFmtId="0" fontId="5" fillId="0" borderId="83" xfId="0" applyFont="1" applyBorder="1" applyAlignment="1">
      <alignment horizontal="center"/>
    </xf>
    <xf numFmtId="0" fontId="2" fillId="0" borderId="37" xfId="0" applyFont="1" applyBorder="1" applyAlignment="1">
      <alignment horizontal="left" indent="1"/>
    </xf>
    <xf numFmtId="0" fontId="2" fillId="0" borderId="6" xfId="0" applyFont="1" applyBorder="1" applyAlignment="1">
      <alignment horizontal="left" indent="1"/>
    </xf>
    <xf numFmtId="0" fontId="0" fillId="0" borderId="26" xfId="0" applyFont="1" applyBorder="1" applyAlignment="1">
      <alignment horizontal="center"/>
    </xf>
    <xf numFmtId="0" fontId="5" fillId="0" borderId="76" xfId="0" applyFont="1" applyBorder="1" applyAlignment="1">
      <alignment horizontal="left"/>
    </xf>
    <xf numFmtId="0" fontId="5" fillId="0" borderId="77" xfId="0" applyFont="1" applyBorder="1" applyAlignment="1">
      <alignment horizontal="left"/>
    </xf>
    <xf numFmtId="0" fontId="6" fillId="0" borderId="84" xfId="0" applyFont="1" applyBorder="1" applyAlignment="1">
      <alignment horizontal="left"/>
    </xf>
    <xf numFmtId="0" fontId="6" fillId="0" borderId="85" xfId="0" applyFont="1" applyBorder="1" applyAlignment="1">
      <alignment horizontal="left"/>
    </xf>
    <xf numFmtId="0" fontId="2" fillId="0" borderId="84" xfId="0" applyFont="1" applyBorder="1" applyAlignment="1">
      <alignment horizontal="left" indent="1"/>
    </xf>
    <xf numFmtId="0" fontId="2" fillId="0" borderId="85" xfId="0" applyFont="1" applyBorder="1" applyAlignment="1">
      <alignment horizontal="left" indent="1"/>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hop nhat DIC nam 2008 tung" xfId="21"/>
    <cellStyle name="Normal_TMBCTC nam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9525</xdr:rowOff>
    </xdr:from>
    <xdr:to>
      <xdr:col>2</xdr:col>
      <xdr:colOff>133350</xdr:colOff>
      <xdr:row>2</xdr:row>
      <xdr:rowOff>104775</xdr:rowOff>
    </xdr:to>
    <xdr:pic>
      <xdr:nvPicPr>
        <xdr:cNvPr id="1" name="Picture 1"/>
        <xdr:cNvPicPr preferRelativeResize="1">
          <a:picLocks noChangeAspect="1"/>
        </xdr:cNvPicPr>
      </xdr:nvPicPr>
      <xdr:blipFill>
        <a:blip r:embed="rId1"/>
        <a:stretch>
          <a:fillRect/>
        </a:stretch>
      </xdr:blipFill>
      <xdr:spPr>
        <a:xfrm>
          <a:off x="952500" y="323850"/>
          <a:ext cx="7524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0</xdr:row>
      <xdr:rowOff>209550</xdr:rowOff>
    </xdr:from>
    <xdr:to>
      <xdr:col>1</xdr:col>
      <xdr:colOff>1304925</xdr:colOff>
      <xdr:row>2</xdr:row>
      <xdr:rowOff>238125</xdr:rowOff>
    </xdr:to>
    <xdr:pic>
      <xdr:nvPicPr>
        <xdr:cNvPr id="1" name="Picture 1"/>
        <xdr:cNvPicPr preferRelativeResize="1">
          <a:picLocks noChangeAspect="1"/>
        </xdr:cNvPicPr>
      </xdr:nvPicPr>
      <xdr:blipFill>
        <a:blip r:embed="rId1"/>
        <a:stretch>
          <a:fillRect/>
        </a:stretch>
      </xdr:blipFill>
      <xdr:spPr>
        <a:xfrm>
          <a:off x="552450" y="209550"/>
          <a:ext cx="752475" cy="466725"/>
        </a:xfrm>
        <a:prstGeom prst="rect">
          <a:avLst/>
        </a:prstGeom>
        <a:noFill/>
        <a:ln w="9525" cmpd="sng">
          <a:noFill/>
        </a:ln>
      </xdr:spPr>
    </xdr:pic>
    <xdr:clientData/>
  </xdr:twoCellAnchor>
  <xdr:twoCellAnchor>
    <xdr:from>
      <xdr:col>1</xdr:col>
      <xdr:colOff>552450</xdr:colOff>
      <xdr:row>0</xdr:row>
      <xdr:rowOff>209550</xdr:rowOff>
    </xdr:from>
    <xdr:to>
      <xdr:col>1</xdr:col>
      <xdr:colOff>1304925</xdr:colOff>
      <xdr:row>2</xdr:row>
      <xdr:rowOff>238125</xdr:rowOff>
    </xdr:to>
    <xdr:pic>
      <xdr:nvPicPr>
        <xdr:cNvPr id="2" name="Picture 2"/>
        <xdr:cNvPicPr preferRelativeResize="1">
          <a:picLocks noChangeAspect="1"/>
        </xdr:cNvPicPr>
      </xdr:nvPicPr>
      <xdr:blipFill>
        <a:blip r:embed="rId1"/>
        <a:stretch>
          <a:fillRect/>
        </a:stretch>
      </xdr:blipFill>
      <xdr:spPr>
        <a:xfrm>
          <a:off x="552450" y="209550"/>
          <a:ext cx="752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190500</xdr:rowOff>
    </xdr:from>
    <xdr:to>
      <xdr:col>2</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0</xdr:rowOff>
    </xdr:from>
    <xdr:to>
      <xdr:col>0</xdr:col>
      <xdr:colOff>1743075</xdr:colOff>
      <xdr:row>3</xdr:row>
      <xdr:rowOff>9525</xdr:rowOff>
    </xdr:to>
    <xdr:pic>
      <xdr:nvPicPr>
        <xdr:cNvPr id="1" name="Picture 1"/>
        <xdr:cNvPicPr preferRelativeResize="1">
          <a:picLocks noChangeAspect="1"/>
        </xdr:cNvPicPr>
      </xdr:nvPicPr>
      <xdr:blipFill>
        <a:blip r:embed="rId1"/>
        <a:stretch>
          <a:fillRect/>
        </a:stretch>
      </xdr:blipFill>
      <xdr:spPr>
        <a:xfrm>
          <a:off x="990600" y="209550"/>
          <a:ext cx="7524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BCTC%20hop%20nhat\BCTC%20hop%20nhat%20DIC%20nam%202008-TMBC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 TM"/>
      <sheetName val="DN TM"/>
      <sheetName val="HV TM"/>
      <sheetName val="MP T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27"/>
  <sheetViews>
    <sheetView showGridLines="0" workbookViewId="0" topLeftCell="E34">
      <selection activeCell="O49" sqref="O49"/>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75390625" style="40" bestFit="1" customWidth="1"/>
    <col min="8" max="9" width="19.75390625" style="206" hidden="1" customWidth="1"/>
    <col min="10" max="10" width="19.75390625" style="217" hidden="1" customWidth="1"/>
    <col min="11" max="16384" width="9.125" style="33" customWidth="1"/>
  </cols>
  <sheetData>
    <row r="1" spans="2:10" ht="24.75" customHeight="1">
      <c r="B1" s="412" t="s">
        <v>7</v>
      </c>
      <c r="C1" s="412"/>
      <c r="F1" s="415" t="s">
        <v>157</v>
      </c>
      <c r="G1" s="416"/>
      <c r="H1" s="195"/>
      <c r="I1" s="195"/>
      <c r="J1" s="207"/>
    </row>
    <row r="2" spans="2:10" ht="29.25" customHeight="1">
      <c r="B2" s="79"/>
      <c r="C2" s="21"/>
      <c r="D2" s="21"/>
      <c r="E2" s="21"/>
      <c r="F2" s="413" t="s">
        <v>155</v>
      </c>
      <c r="G2" s="414"/>
      <c r="H2" s="196"/>
      <c r="I2" s="196"/>
      <c r="J2" s="208"/>
    </row>
    <row r="3" spans="2:10" ht="23.25">
      <c r="B3" s="403" t="s">
        <v>0</v>
      </c>
      <c r="C3" s="403"/>
      <c r="D3" s="403"/>
      <c r="E3" s="403"/>
      <c r="F3" s="403"/>
      <c r="G3" s="403"/>
      <c r="H3" s="180"/>
      <c r="I3" s="180"/>
      <c r="J3" s="209"/>
    </row>
    <row r="4" spans="2:10" ht="18">
      <c r="B4" s="417" t="s">
        <v>263</v>
      </c>
      <c r="C4" s="417"/>
      <c r="D4" s="417"/>
      <c r="E4" s="417"/>
      <c r="F4" s="417"/>
      <c r="G4" s="417"/>
      <c r="H4" s="181"/>
      <c r="I4" s="181"/>
      <c r="J4" s="210"/>
    </row>
    <row r="5" spans="7:10" ht="20.25" customHeight="1" thickBot="1">
      <c r="G5" s="42" t="s">
        <v>54</v>
      </c>
      <c r="H5" s="202" t="s">
        <v>261</v>
      </c>
      <c r="I5" s="202" t="s">
        <v>264</v>
      </c>
      <c r="J5" s="211" t="s">
        <v>265</v>
      </c>
    </row>
    <row r="6" spans="2:10" ht="36" thickBot="1" thickTop="1">
      <c r="B6" s="355" t="s">
        <v>27</v>
      </c>
      <c r="C6" s="356"/>
      <c r="D6" s="31" t="s">
        <v>28</v>
      </c>
      <c r="E6" s="29" t="s">
        <v>64</v>
      </c>
      <c r="F6" s="80" t="s">
        <v>160</v>
      </c>
      <c r="G6" s="43" t="s">
        <v>47</v>
      </c>
      <c r="H6" s="197"/>
      <c r="I6" s="197"/>
      <c r="J6" s="212"/>
    </row>
    <row r="7" spans="2:10" ht="14.25" customHeight="1" thickBot="1" thickTop="1">
      <c r="B7" s="404">
        <v>1</v>
      </c>
      <c r="C7" s="405"/>
      <c r="D7" s="95">
        <v>2</v>
      </c>
      <c r="E7" s="95">
        <v>3</v>
      </c>
      <c r="F7" s="95">
        <v>4</v>
      </c>
      <c r="G7" s="96">
        <v>5</v>
      </c>
      <c r="H7" s="198"/>
      <c r="I7" s="198"/>
      <c r="J7" s="213"/>
    </row>
    <row r="8" spans="2:10" ht="17.25">
      <c r="B8" s="406" t="s">
        <v>108</v>
      </c>
      <c r="C8" s="407"/>
      <c r="D8" s="369">
        <v>100</v>
      </c>
      <c r="E8" s="24"/>
      <c r="F8" s="367">
        <v>127055496303</v>
      </c>
      <c r="G8" s="366">
        <v>146804778789</v>
      </c>
      <c r="H8" s="199"/>
      <c r="I8" s="199"/>
      <c r="J8" s="214"/>
    </row>
    <row r="9" spans="2:10" ht="17.25">
      <c r="B9" s="363" t="s">
        <v>61</v>
      </c>
      <c r="C9" s="364"/>
      <c r="D9" s="365"/>
      <c r="E9" s="25"/>
      <c r="F9" s="368"/>
      <c r="G9" s="376"/>
      <c r="H9" s="199"/>
      <c r="I9" s="199"/>
      <c r="J9" s="214"/>
    </row>
    <row r="10" spans="2:10" ht="17.25">
      <c r="B10" s="378" t="s">
        <v>109</v>
      </c>
      <c r="C10" s="379"/>
      <c r="D10" s="10">
        <v>110</v>
      </c>
      <c r="E10" s="10"/>
      <c r="F10" s="45">
        <v>6095158201</v>
      </c>
      <c r="G10" s="46">
        <v>24630727151</v>
      </c>
      <c r="H10" s="204"/>
      <c r="I10" s="204"/>
      <c r="J10" s="215"/>
    </row>
    <row r="11" spans="2:10" ht="17.25" customHeight="1">
      <c r="B11" s="382" t="s">
        <v>62</v>
      </c>
      <c r="C11" s="383"/>
      <c r="D11" s="11">
        <v>111</v>
      </c>
      <c r="E11" s="11" t="s">
        <v>110</v>
      </c>
      <c r="F11" s="35">
        <v>6095158201</v>
      </c>
      <c r="G11" s="36">
        <v>24630727151</v>
      </c>
      <c r="H11" s="205">
        <v>4728245400</v>
      </c>
      <c r="I11" s="205">
        <v>558276934</v>
      </c>
      <c r="J11" s="216">
        <v>808635867</v>
      </c>
    </row>
    <row r="12" spans="2:10" ht="16.5" customHeight="1">
      <c r="B12" s="382" t="s">
        <v>63</v>
      </c>
      <c r="C12" s="383"/>
      <c r="D12" s="11">
        <v>112</v>
      </c>
      <c r="E12" s="11"/>
      <c r="F12" s="35">
        <v>0</v>
      </c>
      <c r="G12" s="36">
        <v>0</v>
      </c>
      <c r="H12" s="205"/>
      <c r="I12" s="205"/>
      <c r="J12" s="216"/>
    </row>
    <row r="13" spans="2:10" ht="17.25">
      <c r="B13" s="378" t="s">
        <v>32</v>
      </c>
      <c r="C13" s="379"/>
      <c r="D13" s="10">
        <v>120</v>
      </c>
      <c r="E13" s="11" t="s">
        <v>111</v>
      </c>
      <c r="F13" s="45">
        <v>0</v>
      </c>
      <c r="G13" s="46">
        <v>170000000</v>
      </c>
      <c r="H13" s="204"/>
      <c r="I13" s="204"/>
      <c r="J13" s="215"/>
    </row>
    <row r="14" spans="2:10" ht="16.5" customHeight="1">
      <c r="B14" s="382" t="s">
        <v>65</v>
      </c>
      <c r="C14" s="383"/>
      <c r="D14" s="11">
        <v>121</v>
      </c>
      <c r="E14" s="11"/>
      <c r="F14" s="35">
        <v>0</v>
      </c>
      <c r="G14" s="36">
        <v>170000000</v>
      </c>
      <c r="H14" s="205"/>
      <c r="I14" s="205"/>
      <c r="J14" s="216"/>
    </row>
    <row r="15" spans="2:10" ht="17.25" customHeight="1">
      <c r="B15" s="382" t="s">
        <v>66</v>
      </c>
      <c r="C15" s="383"/>
      <c r="D15" s="11">
        <v>129</v>
      </c>
      <c r="E15" s="11"/>
      <c r="F15" s="35">
        <v>0</v>
      </c>
      <c r="G15" s="36">
        <v>0</v>
      </c>
      <c r="H15" s="205"/>
      <c r="I15" s="205"/>
      <c r="J15" s="216"/>
    </row>
    <row r="16" spans="2:10" ht="17.25">
      <c r="B16" s="378" t="s">
        <v>113</v>
      </c>
      <c r="C16" s="379"/>
      <c r="D16" s="10">
        <v>130</v>
      </c>
      <c r="E16" s="10"/>
      <c r="F16" s="45">
        <v>92817629295</v>
      </c>
      <c r="G16" s="46">
        <v>88207101861</v>
      </c>
      <c r="H16" s="204"/>
      <c r="I16" s="204"/>
      <c r="J16" s="215"/>
    </row>
    <row r="17" spans="2:10" ht="16.5" customHeight="1">
      <c r="B17" s="382" t="s">
        <v>33</v>
      </c>
      <c r="C17" s="383"/>
      <c r="D17" s="11">
        <v>131</v>
      </c>
      <c r="E17" s="11"/>
      <c r="F17" s="35">
        <v>53560870207</v>
      </c>
      <c r="G17" s="36">
        <v>78779131947</v>
      </c>
      <c r="H17" s="205">
        <v>53278558225</v>
      </c>
      <c r="I17" s="205">
        <v>344249983</v>
      </c>
      <c r="J17" s="216">
        <v>46293360</v>
      </c>
    </row>
    <row r="18" spans="2:10" ht="16.5" customHeight="1">
      <c r="B18" s="382" t="s">
        <v>35</v>
      </c>
      <c r="C18" s="383"/>
      <c r="D18" s="11">
        <v>132</v>
      </c>
      <c r="E18" s="11"/>
      <c r="F18" s="35">
        <v>28483200167</v>
      </c>
      <c r="G18" s="36">
        <v>8669930193</v>
      </c>
      <c r="H18" s="205">
        <v>28465181167</v>
      </c>
      <c r="I18" s="205">
        <v>12169000</v>
      </c>
      <c r="J18" s="216">
        <v>5850000</v>
      </c>
    </row>
    <row r="19" spans="2:10" ht="17.25" customHeight="1">
      <c r="B19" s="382" t="s">
        <v>112</v>
      </c>
      <c r="C19" s="383"/>
      <c r="D19" s="11">
        <v>133</v>
      </c>
      <c r="E19" s="11"/>
      <c r="F19" s="35">
        <v>0</v>
      </c>
      <c r="G19" s="36"/>
      <c r="H19" s="205"/>
      <c r="I19" s="205"/>
      <c r="J19" s="216"/>
    </row>
    <row r="20" spans="2:10" ht="16.5" customHeight="1">
      <c r="B20" s="382" t="s">
        <v>67</v>
      </c>
      <c r="C20" s="383"/>
      <c r="D20" s="11">
        <v>134</v>
      </c>
      <c r="E20" s="11"/>
      <c r="F20" s="35">
        <v>0</v>
      </c>
      <c r="G20" s="36">
        <v>0</v>
      </c>
      <c r="H20" s="205"/>
      <c r="I20" s="205"/>
      <c r="J20" s="216"/>
    </row>
    <row r="21" spans="2:10" ht="17.25" customHeight="1">
      <c r="B21" s="382" t="s">
        <v>68</v>
      </c>
      <c r="C21" s="383"/>
      <c r="D21" s="11">
        <v>135</v>
      </c>
      <c r="E21" s="11" t="s">
        <v>114</v>
      </c>
      <c r="F21" s="35">
        <v>10773558921</v>
      </c>
      <c r="G21" s="36">
        <v>903068179</v>
      </c>
      <c r="H21" s="205">
        <v>14723189607</v>
      </c>
      <c r="I21" s="205">
        <v>181900000</v>
      </c>
      <c r="J21" s="216">
        <v>90000000</v>
      </c>
    </row>
    <row r="22" spans="2:10" ht="16.5" customHeight="1">
      <c r="B22" s="382" t="s">
        <v>69</v>
      </c>
      <c r="C22" s="383"/>
      <c r="D22" s="11">
        <v>139</v>
      </c>
      <c r="E22" s="11"/>
      <c r="F22" s="35">
        <v>0</v>
      </c>
      <c r="G22" s="36">
        <v>-145028458</v>
      </c>
      <c r="H22" s="205"/>
      <c r="I22" s="205"/>
      <c r="J22" s="216"/>
    </row>
    <row r="23" spans="2:10" ht="17.25">
      <c r="B23" s="378" t="s">
        <v>36</v>
      </c>
      <c r="C23" s="379"/>
      <c r="D23" s="10">
        <v>140</v>
      </c>
      <c r="E23" s="10"/>
      <c r="F23" s="45">
        <v>19756221601</v>
      </c>
      <c r="G23" s="46">
        <v>23680595477</v>
      </c>
      <c r="H23" s="204"/>
      <c r="I23" s="204"/>
      <c r="J23" s="215"/>
    </row>
    <row r="24" spans="2:10" ht="16.5">
      <c r="B24" s="382" t="s">
        <v>70</v>
      </c>
      <c r="C24" s="383"/>
      <c r="D24" s="11">
        <v>141</v>
      </c>
      <c r="E24" s="11" t="s">
        <v>115</v>
      </c>
      <c r="F24" s="35">
        <v>19756221601</v>
      </c>
      <c r="G24" s="36">
        <v>23680595477</v>
      </c>
      <c r="H24" s="205">
        <v>16382808322</v>
      </c>
      <c r="I24" s="205">
        <v>2122041955</v>
      </c>
      <c r="J24" s="216">
        <v>1251371324</v>
      </c>
    </row>
    <row r="25" spans="2:10" ht="16.5">
      <c r="B25" s="382" t="s">
        <v>71</v>
      </c>
      <c r="C25" s="383"/>
      <c r="D25" s="11">
        <v>149</v>
      </c>
      <c r="E25" s="11"/>
      <c r="F25" s="35">
        <v>0</v>
      </c>
      <c r="G25" s="36">
        <v>0</v>
      </c>
      <c r="H25" s="205"/>
      <c r="I25" s="205"/>
      <c r="J25" s="216"/>
    </row>
    <row r="26" spans="2:10" ht="17.25">
      <c r="B26" s="378" t="s">
        <v>72</v>
      </c>
      <c r="C26" s="379"/>
      <c r="D26" s="10">
        <v>150</v>
      </c>
      <c r="E26" s="10"/>
      <c r="F26" s="45">
        <v>8386487206</v>
      </c>
      <c r="G26" s="46">
        <v>10116354300</v>
      </c>
      <c r="H26" s="204"/>
      <c r="I26" s="204"/>
      <c r="J26" s="215"/>
    </row>
    <row r="27" spans="2:10" ht="16.5">
      <c r="B27" s="382" t="s">
        <v>73</v>
      </c>
      <c r="C27" s="383"/>
      <c r="D27" s="11">
        <v>151</v>
      </c>
      <c r="E27" s="11"/>
      <c r="F27" s="35">
        <v>473738692</v>
      </c>
      <c r="G27" s="36">
        <v>3408199383</v>
      </c>
      <c r="H27" s="205">
        <v>406087467</v>
      </c>
      <c r="I27" s="205"/>
      <c r="J27" s="216">
        <v>67651225</v>
      </c>
    </row>
    <row r="28" spans="2:10" ht="16.5">
      <c r="B28" s="382" t="s">
        <v>116</v>
      </c>
      <c r="C28" s="383"/>
      <c r="D28" s="11">
        <v>152</v>
      </c>
      <c r="E28" s="11"/>
      <c r="F28" s="35">
        <v>2549878125</v>
      </c>
      <c r="G28" s="36"/>
      <c r="H28" s="205">
        <v>2264249995</v>
      </c>
      <c r="I28" s="205">
        <v>285628130</v>
      </c>
      <c r="J28" s="216"/>
    </row>
    <row r="29" spans="2:10" ht="16.5">
      <c r="B29" s="382" t="s">
        <v>8</v>
      </c>
      <c r="C29" s="383"/>
      <c r="D29" s="11">
        <v>158</v>
      </c>
      <c r="E29" s="11"/>
      <c r="F29" s="35">
        <v>5362870389</v>
      </c>
      <c r="G29" s="36">
        <v>6708154917</v>
      </c>
      <c r="H29" s="205">
        <v>5101677570</v>
      </c>
      <c r="I29" s="205"/>
      <c r="J29" s="216">
        <v>261192819</v>
      </c>
    </row>
    <row r="30" spans="2:10" ht="17.25" thickBot="1">
      <c r="B30" s="373"/>
      <c r="C30" s="374"/>
      <c r="D30" s="13"/>
      <c r="E30" s="13"/>
      <c r="F30" s="47">
        <v>0</v>
      </c>
      <c r="G30" s="48">
        <v>0</v>
      </c>
      <c r="H30" s="205"/>
      <c r="I30" s="205"/>
      <c r="J30" s="216"/>
    </row>
    <row r="31" spans="2:10" ht="18" thickBot="1" thickTop="1">
      <c r="B31" s="14"/>
      <c r="C31" s="14"/>
      <c r="D31" s="15"/>
      <c r="E31" s="15"/>
      <c r="F31" s="49"/>
      <c r="G31" s="49"/>
      <c r="H31" s="205"/>
      <c r="I31" s="205"/>
      <c r="J31" s="216"/>
    </row>
    <row r="32" spans="2:10" ht="18" thickTop="1">
      <c r="B32" s="408" t="s">
        <v>74</v>
      </c>
      <c r="C32" s="409"/>
      <c r="D32" s="377">
        <v>200</v>
      </c>
      <c r="E32" s="26"/>
      <c r="F32" s="370">
        <v>121488601326</v>
      </c>
      <c r="G32" s="375">
        <v>176354047818</v>
      </c>
      <c r="H32" s="199"/>
      <c r="I32" s="199"/>
      <c r="J32" s="214"/>
    </row>
    <row r="33" spans="2:10" ht="17.25">
      <c r="B33" s="357" t="s">
        <v>75</v>
      </c>
      <c r="C33" s="350"/>
      <c r="D33" s="361"/>
      <c r="E33" s="69"/>
      <c r="F33" s="360"/>
      <c r="G33" s="359"/>
      <c r="H33" s="199"/>
      <c r="I33" s="199"/>
      <c r="J33" s="214"/>
    </row>
    <row r="34" spans="2:10" ht="17.25">
      <c r="B34" s="410" t="s">
        <v>76</v>
      </c>
      <c r="C34" s="411"/>
      <c r="D34" s="73">
        <v>210</v>
      </c>
      <c r="E34" s="73"/>
      <c r="F34" s="74">
        <v>0</v>
      </c>
      <c r="G34" s="83">
        <v>0</v>
      </c>
      <c r="H34" s="199"/>
      <c r="I34" s="199"/>
      <c r="J34" s="214"/>
    </row>
    <row r="35" spans="2:10" ht="17.25">
      <c r="B35" s="382" t="s">
        <v>77</v>
      </c>
      <c r="C35" s="383"/>
      <c r="D35" s="37">
        <v>211</v>
      </c>
      <c r="E35" s="82"/>
      <c r="F35" s="35">
        <v>0</v>
      </c>
      <c r="G35" s="36">
        <v>0</v>
      </c>
      <c r="H35" s="205"/>
      <c r="I35" s="205"/>
      <c r="J35" s="216"/>
    </row>
    <row r="36" spans="2:10" ht="17.25">
      <c r="B36" s="382" t="s">
        <v>117</v>
      </c>
      <c r="C36" s="383"/>
      <c r="D36" s="37">
        <v>212</v>
      </c>
      <c r="E36" s="82"/>
      <c r="F36" s="35">
        <v>0</v>
      </c>
      <c r="G36" s="36">
        <v>0</v>
      </c>
      <c r="H36" s="205"/>
      <c r="I36" s="205"/>
      <c r="J36" s="216"/>
    </row>
    <row r="37" spans="2:10" ht="16.5">
      <c r="B37" s="382" t="s">
        <v>120</v>
      </c>
      <c r="C37" s="383"/>
      <c r="D37" s="37">
        <v>213</v>
      </c>
      <c r="E37" s="37" t="s">
        <v>121</v>
      </c>
      <c r="F37" s="35">
        <v>0</v>
      </c>
      <c r="G37" s="36">
        <v>0</v>
      </c>
      <c r="H37" s="205"/>
      <c r="I37" s="205"/>
      <c r="J37" s="216"/>
    </row>
    <row r="38" spans="2:10" ht="16.5">
      <c r="B38" s="382" t="s">
        <v>118</v>
      </c>
      <c r="C38" s="383"/>
      <c r="D38" s="37">
        <v>218</v>
      </c>
      <c r="E38" s="37" t="s">
        <v>122</v>
      </c>
      <c r="F38" s="35">
        <v>0</v>
      </c>
      <c r="G38" s="36">
        <v>0</v>
      </c>
      <c r="H38" s="205"/>
      <c r="I38" s="205"/>
      <c r="J38" s="216"/>
    </row>
    <row r="39" spans="2:10" ht="17.25">
      <c r="B39" s="382" t="s">
        <v>119</v>
      </c>
      <c r="C39" s="383"/>
      <c r="D39" s="37">
        <v>219</v>
      </c>
      <c r="E39" s="82"/>
      <c r="F39" s="35">
        <v>0</v>
      </c>
      <c r="G39" s="36">
        <v>0</v>
      </c>
      <c r="H39" s="205"/>
      <c r="I39" s="205"/>
      <c r="J39" s="216"/>
    </row>
    <row r="40" spans="2:10" ht="17.25">
      <c r="B40" s="378" t="s">
        <v>78</v>
      </c>
      <c r="C40" s="379"/>
      <c r="D40" s="10">
        <v>220</v>
      </c>
      <c r="E40" s="10"/>
      <c r="F40" s="38">
        <v>29883816778</v>
      </c>
      <c r="G40" s="39">
        <v>68577410316</v>
      </c>
      <c r="H40" s="204"/>
      <c r="I40" s="204"/>
      <c r="J40" s="215"/>
    </row>
    <row r="41" spans="2:10" ht="16.5">
      <c r="B41" s="382" t="s">
        <v>38</v>
      </c>
      <c r="C41" s="383"/>
      <c r="D41" s="11">
        <v>221</v>
      </c>
      <c r="E41" s="11" t="s">
        <v>123</v>
      </c>
      <c r="F41" s="50">
        <v>29883816778</v>
      </c>
      <c r="G41" s="51">
        <v>68577410316</v>
      </c>
      <c r="H41" s="205"/>
      <c r="I41" s="205"/>
      <c r="J41" s="216"/>
    </row>
    <row r="42" spans="2:10" ht="16.5">
      <c r="B42" s="380" t="s">
        <v>39</v>
      </c>
      <c r="C42" s="381"/>
      <c r="D42" s="11">
        <v>222</v>
      </c>
      <c r="E42" s="11"/>
      <c r="F42" s="35">
        <v>41304973641</v>
      </c>
      <c r="G42" s="36">
        <v>82389048225</v>
      </c>
      <c r="H42" s="205">
        <v>24821531774</v>
      </c>
      <c r="I42" s="205">
        <v>6365466335</v>
      </c>
      <c r="J42" s="216">
        <v>10117975532</v>
      </c>
    </row>
    <row r="43" spans="2:10" ht="16.5">
      <c r="B43" s="380" t="s">
        <v>40</v>
      </c>
      <c r="C43" s="381"/>
      <c r="D43" s="11">
        <v>223</v>
      </c>
      <c r="E43" s="11"/>
      <c r="F43" s="35">
        <v>-11421156863</v>
      </c>
      <c r="G43" s="36">
        <v>-13811637909</v>
      </c>
      <c r="H43" s="205">
        <v>-9690249314</v>
      </c>
      <c r="I43" s="205">
        <v>-510732438</v>
      </c>
      <c r="J43" s="216">
        <v>-1220175111</v>
      </c>
    </row>
    <row r="44" spans="2:10" ht="16.5">
      <c r="B44" s="382" t="s">
        <v>41</v>
      </c>
      <c r="C44" s="383"/>
      <c r="D44" s="11">
        <v>224</v>
      </c>
      <c r="E44" s="11" t="s">
        <v>124</v>
      </c>
      <c r="F44" s="50">
        <v>0</v>
      </c>
      <c r="G44" s="51">
        <v>0</v>
      </c>
      <c r="H44" s="205"/>
      <c r="I44" s="205"/>
      <c r="J44" s="216"/>
    </row>
    <row r="45" spans="2:10" ht="16.5">
      <c r="B45" s="380" t="s">
        <v>39</v>
      </c>
      <c r="C45" s="381"/>
      <c r="D45" s="11">
        <v>225</v>
      </c>
      <c r="E45" s="11"/>
      <c r="F45" s="35">
        <v>0</v>
      </c>
      <c r="G45" s="36">
        <v>0</v>
      </c>
      <c r="H45" s="205"/>
      <c r="I45" s="205"/>
      <c r="J45" s="216"/>
    </row>
    <row r="46" spans="2:10" ht="16.5">
      <c r="B46" s="380" t="s">
        <v>40</v>
      </c>
      <c r="C46" s="381"/>
      <c r="D46" s="11">
        <v>226</v>
      </c>
      <c r="E46" s="11"/>
      <c r="F46" s="35">
        <v>0</v>
      </c>
      <c r="G46" s="36">
        <v>0</v>
      </c>
      <c r="H46" s="205"/>
      <c r="I46" s="205"/>
      <c r="J46" s="216"/>
    </row>
    <row r="47" spans="2:10" ht="16.5">
      <c r="B47" s="382" t="s">
        <v>42</v>
      </c>
      <c r="C47" s="383"/>
      <c r="D47" s="11">
        <v>227</v>
      </c>
      <c r="E47" s="11" t="s">
        <v>125</v>
      </c>
      <c r="F47" s="50">
        <v>0</v>
      </c>
      <c r="G47" s="51">
        <v>0</v>
      </c>
      <c r="H47" s="205"/>
      <c r="I47" s="205"/>
      <c r="J47" s="216"/>
    </row>
    <row r="48" spans="2:10" ht="16.5">
      <c r="B48" s="380" t="s">
        <v>39</v>
      </c>
      <c r="C48" s="381"/>
      <c r="D48" s="11">
        <v>228</v>
      </c>
      <c r="E48" s="11"/>
      <c r="F48" s="35">
        <v>0</v>
      </c>
      <c r="G48" s="36">
        <v>0</v>
      </c>
      <c r="H48" s="205"/>
      <c r="I48" s="205"/>
      <c r="J48" s="216"/>
    </row>
    <row r="49" spans="2:10" ht="16.5">
      <c r="B49" s="380" t="s">
        <v>40</v>
      </c>
      <c r="C49" s="381"/>
      <c r="D49" s="11">
        <v>229</v>
      </c>
      <c r="E49" s="11"/>
      <c r="F49" s="35">
        <v>0</v>
      </c>
      <c r="G49" s="36">
        <v>0</v>
      </c>
      <c r="H49" s="205"/>
      <c r="I49" s="205"/>
      <c r="J49" s="216"/>
    </row>
    <row r="50" spans="2:10" ht="16.5">
      <c r="B50" s="382" t="s">
        <v>79</v>
      </c>
      <c r="C50" s="383"/>
      <c r="D50" s="11">
        <v>230</v>
      </c>
      <c r="E50" s="11" t="s">
        <v>126</v>
      </c>
      <c r="F50" s="35">
        <v>0</v>
      </c>
      <c r="G50" s="36"/>
      <c r="H50" s="205"/>
      <c r="I50" s="205"/>
      <c r="J50" s="216"/>
    </row>
    <row r="51" spans="2:10" ht="17.25">
      <c r="B51" s="378" t="s">
        <v>80</v>
      </c>
      <c r="C51" s="379"/>
      <c r="D51" s="10">
        <v>240</v>
      </c>
      <c r="E51" s="11" t="s">
        <v>127</v>
      </c>
      <c r="F51" s="50">
        <v>0</v>
      </c>
      <c r="G51" s="51">
        <v>0</v>
      </c>
      <c r="H51" s="205"/>
      <c r="I51" s="205"/>
      <c r="J51" s="216"/>
    </row>
    <row r="52" spans="2:10" ht="16.5">
      <c r="B52" s="380" t="s">
        <v>39</v>
      </c>
      <c r="C52" s="381"/>
      <c r="D52" s="11">
        <v>241</v>
      </c>
      <c r="E52" s="11"/>
      <c r="F52" s="35">
        <v>0</v>
      </c>
      <c r="G52" s="36">
        <v>0</v>
      </c>
      <c r="H52" s="205"/>
      <c r="I52" s="205"/>
      <c r="J52" s="216"/>
    </row>
    <row r="53" spans="2:10" ht="17.25">
      <c r="B53" s="380" t="s">
        <v>40</v>
      </c>
      <c r="C53" s="381"/>
      <c r="D53" s="11">
        <v>242</v>
      </c>
      <c r="E53" s="10"/>
      <c r="F53" s="35">
        <v>0</v>
      </c>
      <c r="G53" s="36">
        <v>0</v>
      </c>
      <c r="H53" s="205"/>
      <c r="I53" s="205"/>
      <c r="J53" s="216"/>
    </row>
    <row r="54" spans="2:10" ht="17.25">
      <c r="B54" s="378" t="s">
        <v>81</v>
      </c>
      <c r="C54" s="379"/>
      <c r="D54" s="10">
        <v>250</v>
      </c>
      <c r="E54" s="10"/>
      <c r="F54" s="45">
        <v>79598640000</v>
      </c>
      <c r="G54" s="46">
        <v>69398640000</v>
      </c>
      <c r="H54" s="204"/>
      <c r="I54" s="204"/>
      <c r="J54" s="215"/>
    </row>
    <row r="55" spans="2:10" ht="16.5">
      <c r="B55" s="382" t="s">
        <v>82</v>
      </c>
      <c r="C55" s="383"/>
      <c r="D55" s="11">
        <v>251</v>
      </c>
      <c r="E55" s="11"/>
      <c r="F55" s="35">
        <v>12595940000</v>
      </c>
      <c r="G55" s="36">
        <v>12595940000</v>
      </c>
      <c r="H55" s="205"/>
      <c r="I55" s="205"/>
      <c r="J55" s="216"/>
    </row>
    <row r="56" spans="2:10" ht="16.5">
      <c r="B56" s="382" t="s">
        <v>83</v>
      </c>
      <c r="C56" s="383"/>
      <c r="D56" s="11">
        <v>252</v>
      </c>
      <c r="E56" s="11"/>
      <c r="F56" s="35">
        <v>66700000000</v>
      </c>
      <c r="G56" s="36">
        <v>56500000000</v>
      </c>
      <c r="H56" s="205">
        <v>91306785440</v>
      </c>
      <c r="I56" s="205"/>
      <c r="J56" s="216"/>
    </row>
    <row r="57" spans="2:10" ht="16.5">
      <c r="B57" s="382" t="s">
        <v>43</v>
      </c>
      <c r="C57" s="383"/>
      <c r="D57" s="11">
        <v>258</v>
      </c>
      <c r="E57" s="11" t="s">
        <v>128</v>
      </c>
      <c r="F57" s="35">
        <v>302700000</v>
      </c>
      <c r="G57" s="36">
        <v>302700000</v>
      </c>
      <c r="H57" s="205">
        <v>302700000</v>
      </c>
      <c r="I57" s="205"/>
      <c r="J57" s="216"/>
    </row>
    <row r="58" spans="2:10" ht="16.5">
      <c r="B58" s="382" t="s">
        <v>84</v>
      </c>
      <c r="C58" s="383"/>
      <c r="D58" s="11">
        <v>259</v>
      </c>
      <c r="E58" s="11"/>
      <c r="F58" s="35">
        <v>0</v>
      </c>
      <c r="G58" s="36">
        <v>0</v>
      </c>
      <c r="H58" s="205"/>
      <c r="I58" s="205"/>
      <c r="J58" s="216"/>
    </row>
    <row r="59" spans="2:10" ht="17.25">
      <c r="B59" s="378" t="s">
        <v>85</v>
      </c>
      <c r="C59" s="379"/>
      <c r="D59" s="10">
        <v>260</v>
      </c>
      <c r="E59" s="10"/>
      <c r="F59" s="45">
        <v>12006144548</v>
      </c>
      <c r="G59" s="46">
        <v>38377997502</v>
      </c>
      <c r="H59" s="204"/>
      <c r="I59" s="204"/>
      <c r="J59" s="215"/>
    </row>
    <row r="60" spans="2:10" ht="16.5">
      <c r="B60" s="382" t="s">
        <v>86</v>
      </c>
      <c r="C60" s="383"/>
      <c r="D60" s="11">
        <v>261</v>
      </c>
      <c r="E60" s="11" t="s">
        <v>129</v>
      </c>
      <c r="F60" s="35">
        <v>11442800438</v>
      </c>
      <c r="G60" s="36">
        <v>37814653392</v>
      </c>
      <c r="H60" s="205">
        <v>11245584314</v>
      </c>
      <c r="I60" s="205">
        <v>58148292</v>
      </c>
      <c r="J60" s="216">
        <v>139067832</v>
      </c>
    </row>
    <row r="61" spans="2:10" ht="16.5">
      <c r="B61" s="382" t="s">
        <v>87</v>
      </c>
      <c r="C61" s="383"/>
      <c r="D61" s="11">
        <v>262</v>
      </c>
      <c r="E61" s="11" t="s">
        <v>130</v>
      </c>
      <c r="F61" s="35">
        <v>563344110</v>
      </c>
      <c r="G61" s="36">
        <v>563344110</v>
      </c>
      <c r="H61" s="205">
        <v>563344110</v>
      </c>
      <c r="I61" s="205"/>
      <c r="J61" s="216"/>
    </row>
    <row r="62" spans="2:10" ht="18" thickBot="1">
      <c r="B62" s="373" t="s">
        <v>88</v>
      </c>
      <c r="C62" s="374"/>
      <c r="D62" s="13">
        <v>268</v>
      </c>
      <c r="E62" s="75"/>
      <c r="F62" s="35">
        <v>0</v>
      </c>
      <c r="G62" s="36"/>
      <c r="H62" s="205"/>
      <c r="I62" s="205"/>
      <c r="J62" s="216"/>
    </row>
    <row r="63" spans="2:10" ht="18.75" thickBot="1" thickTop="1">
      <c r="B63" s="396" t="s">
        <v>44</v>
      </c>
      <c r="C63" s="397"/>
      <c r="D63" s="6">
        <v>270</v>
      </c>
      <c r="E63" s="6"/>
      <c r="F63" s="52">
        <v>248544097629</v>
      </c>
      <c r="G63" s="53">
        <v>323158826607</v>
      </c>
      <c r="H63" s="204"/>
      <c r="I63" s="204"/>
      <c r="J63" s="215"/>
    </row>
    <row r="64" ht="15.75" thickBot="1" thickTop="1"/>
    <row r="65" spans="2:10" ht="36" thickBot="1" thickTop="1">
      <c r="B65" s="355" t="s">
        <v>29</v>
      </c>
      <c r="C65" s="356"/>
      <c r="D65" s="31" t="s">
        <v>28</v>
      </c>
      <c r="E65" s="171" t="s">
        <v>64</v>
      </c>
      <c r="F65" s="80" t="s">
        <v>160</v>
      </c>
      <c r="G65" s="43" t="s">
        <v>47</v>
      </c>
      <c r="H65" s="197"/>
      <c r="I65" s="197"/>
      <c r="J65" s="212"/>
    </row>
    <row r="66" spans="2:10" ht="18.75" thickBot="1" thickTop="1">
      <c r="B66" s="401">
        <v>1</v>
      </c>
      <c r="C66" s="402"/>
      <c r="D66" s="20">
        <v>2</v>
      </c>
      <c r="E66" s="20"/>
      <c r="F66" s="57">
        <v>3</v>
      </c>
      <c r="G66" s="58">
        <v>4</v>
      </c>
      <c r="H66" s="200"/>
      <c r="I66" s="200"/>
      <c r="J66" s="218"/>
    </row>
    <row r="67" spans="2:10" ht="18" thickTop="1">
      <c r="B67" s="351" t="s">
        <v>30</v>
      </c>
      <c r="C67" s="352"/>
      <c r="D67" s="377">
        <v>300</v>
      </c>
      <c r="E67" s="26"/>
      <c r="F67" s="370">
        <v>135303894180</v>
      </c>
      <c r="G67" s="375">
        <v>216693068104</v>
      </c>
      <c r="H67" s="199"/>
      <c r="I67" s="199"/>
      <c r="J67" s="214"/>
    </row>
    <row r="68" spans="2:10" ht="17.25">
      <c r="B68" s="363" t="s">
        <v>91</v>
      </c>
      <c r="C68" s="364"/>
      <c r="D68" s="365"/>
      <c r="E68" s="25"/>
      <c r="F68" s="358"/>
      <c r="G68" s="376"/>
      <c r="H68" s="199"/>
      <c r="I68" s="199"/>
      <c r="J68" s="214"/>
    </row>
    <row r="69" spans="2:10" ht="17.25">
      <c r="B69" s="378" t="s">
        <v>31</v>
      </c>
      <c r="C69" s="379"/>
      <c r="D69" s="10">
        <v>310</v>
      </c>
      <c r="E69" s="10"/>
      <c r="F69" s="45">
        <v>134971255334</v>
      </c>
      <c r="G69" s="46">
        <v>206275430782</v>
      </c>
      <c r="H69" s="204"/>
      <c r="I69" s="204"/>
      <c r="J69" s="215"/>
    </row>
    <row r="70" spans="2:10" ht="16.5">
      <c r="B70" s="382" t="s">
        <v>92</v>
      </c>
      <c r="C70" s="383"/>
      <c r="D70" s="11">
        <v>311</v>
      </c>
      <c r="E70" s="11" t="s">
        <v>132</v>
      </c>
      <c r="F70" s="35">
        <v>113921541385</v>
      </c>
      <c r="G70" s="36">
        <v>139158049704</v>
      </c>
      <c r="H70" s="205">
        <v>113921541385</v>
      </c>
      <c r="I70" s="205"/>
      <c r="J70" s="216"/>
    </row>
    <row r="71" spans="2:10" ht="16.5">
      <c r="B71" s="382" t="s">
        <v>93</v>
      </c>
      <c r="C71" s="383"/>
      <c r="D71" s="11">
        <v>312</v>
      </c>
      <c r="E71" s="11"/>
      <c r="F71" s="35">
        <v>5476926337</v>
      </c>
      <c r="G71" s="36">
        <v>19764796571</v>
      </c>
      <c r="H71" s="205">
        <v>4717397960</v>
      </c>
      <c r="I71" s="205">
        <v>729765738</v>
      </c>
      <c r="J71" s="216">
        <v>137994000</v>
      </c>
    </row>
    <row r="72" spans="2:10" ht="16.5">
      <c r="B72" s="382" t="s">
        <v>94</v>
      </c>
      <c r="C72" s="383"/>
      <c r="D72" s="11">
        <v>313</v>
      </c>
      <c r="E72" s="11"/>
      <c r="F72" s="35">
        <v>801719563</v>
      </c>
      <c r="G72" s="36">
        <v>1318283815</v>
      </c>
      <c r="H72" s="205">
        <v>715197210</v>
      </c>
      <c r="I72" s="205">
        <v>40441265</v>
      </c>
      <c r="J72" s="216">
        <v>46081088</v>
      </c>
    </row>
    <row r="73" spans="2:10" ht="16.5">
      <c r="B73" s="382" t="s">
        <v>95</v>
      </c>
      <c r="C73" s="383"/>
      <c r="D73" s="11">
        <v>314</v>
      </c>
      <c r="E73" s="11" t="s">
        <v>133</v>
      </c>
      <c r="F73" s="35">
        <v>13248194458</v>
      </c>
      <c r="G73" s="36">
        <v>5340013327</v>
      </c>
      <c r="H73" s="205">
        <v>13188684916</v>
      </c>
      <c r="I73" s="205"/>
      <c r="J73" s="216">
        <v>59509542</v>
      </c>
    </row>
    <row r="74" spans="2:10" ht="16.5">
      <c r="B74" s="382" t="s">
        <v>131</v>
      </c>
      <c r="C74" s="383"/>
      <c r="D74" s="11">
        <v>315</v>
      </c>
      <c r="E74" s="11"/>
      <c r="F74" s="35">
        <v>63342754</v>
      </c>
      <c r="G74" s="36">
        <v>355899064</v>
      </c>
      <c r="H74" s="205"/>
      <c r="I74" s="205"/>
      <c r="J74" s="216">
        <v>63342754</v>
      </c>
    </row>
    <row r="75" spans="2:10" ht="16.5">
      <c r="B75" s="382" t="s">
        <v>96</v>
      </c>
      <c r="C75" s="383"/>
      <c r="D75" s="11">
        <v>316</v>
      </c>
      <c r="E75" s="11" t="s">
        <v>134</v>
      </c>
      <c r="F75" s="35">
        <v>169824707</v>
      </c>
      <c r="G75" s="36">
        <v>7575490620</v>
      </c>
      <c r="H75" s="205">
        <v>169824707</v>
      </c>
      <c r="I75" s="205"/>
      <c r="J75" s="216"/>
    </row>
    <row r="76" spans="2:10" ht="16.5">
      <c r="B76" s="382" t="s">
        <v>97</v>
      </c>
      <c r="C76" s="383"/>
      <c r="D76" s="11">
        <v>317</v>
      </c>
      <c r="E76" s="11"/>
      <c r="F76" s="35">
        <v>0</v>
      </c>
      <c r="G76" s="36">
        <v>0</v>
      </c>
      <c r="H76" s="205"/>
      <c r="I76" s="205"/>
      <c r="J76" s="216"/>
    </row>
    <row r="77" spans="2:10" ht="16.5">
      <c r="B77" s="382" t="s">
        <v>98</v>
      </c>
      <c r="C77" s="383"/>
      <c r="D77" s="11">
        <v>318</v>
      </c>
      <c r="E77" s="11"/>
      <c r="F77" s="35">
        <v>0</v>
      </c>
      <c r="G77" s="36">
        <v>0</v>
      </c>
      <c r="H77" s="205"/>
      <c r="I77" s="205"/>
      <c r="J77" s="216"/>
    </row>
    <row r="78" spans="2:10" ht="16.5">
      <c r="B78" s="382" t="s">
        <v>135</v>
      </c>
      <c r="C78" s="383"/>
      <c r="D78" s="11">
        <v>319</v>
      </c>
      <c r="E78" s="11" t="s">
        <v>136</v>
      </c>
      <c r="F78" s="35">
        <v>1289706130</v>
      </c>
      <c r="G78" s="36">
        <v>32762897681</v>
      </c>
      <c r="H78" s="205">
        <v>613332355</v>
      </c>
      <c r="I78" s="205">
        <v>1763829559</v>
      </c>
      <c r="J78" s="216">
        <v>3134074902</v>
      </c>
    </row>
    <row r="79" spans="2:10" ht="16.5">
      <c r="B79" s="382" t="s">
        <v>138</v>
      </c>
      <c r="C79" s="383"/>
      <c r="D79" s="11">
        <v>320</v>
      </c>
      <c r="E79" s="11"/>
      <c r="F79" s="35">
        <v>0</v>
      </c>
      <c r="G79" s="36">
        <v>0</v>
      </c>
      <c r="H79" s="205"/>
      <c r="I79" s="205"/>
      <c r="J79" s="216"/>
    </row>
    <row r="80" spans="2:10" ht="17.25">
      <c r="B80" s="378" t="s">
        <v>34</v>
      </c>
      <c r="C80" s="379"/>
      <c r="D80" s="10">
        <v>330</v>
      </c>
      <c r="E80" s="10"/>
      <c r="F80" s="45">
        <v>332638846</v>
      </c>
      <c r="G80" s="46">
        <v>10417637322</v>
      </c>
      <c r="H80" s="204"/>
      <c r="I80" s="204"/>
      <c r="J80" s="215"/>
    </row>
    <row r="81" spans="2:10" ht="16.5">
      <c r="B81" s="382" t="s">
        <v>99</v>
      </c>
      <c r="C81" s="383"/>
      <c r="D81" s="11">
        <v>331</v>
      </c>
      <c r="E81" s="11"/>
      <c r="F81" s="35">
        <v>0</v>
      </c>
      <c r="G81" s="36">
        <v>0</v>
      </c>
      <c r="H81" s="205"/>
      <c r="I81" s="205"/>
      <c r="J81" s="216"/>
    </row>
    <row r="82" spans="2:10" ht="16.5">
      <c r="B82" s="382" t="s">
        <v>100</v>
      </c>
      <c r="C82" s="383"/>
      <c r="D82" s="11">
        <v>332</v>
      </c>
      <c r="E82" s="11" t="s">
        <v>137</v>
      </c>
      <c r="F82" s="35">
        <v>0</v>
      </c>
      <c r="G82" s="36">
        <v>0</v>
      </c>
      <c r="H82" s="205"/>
      <c r="I82" s="205"/>
      <c r="J82" s="216"/>
    </row>
    <row r="83" spans="2:10" ht="16.5">
      <c r="B83" s="382" t="s">
        <v>101</v>
      </c>
      <c r="C83" s="383"/>
      <c r="D83" s="11">
        <v>333</v>
      </c>
      <c r="E83" s="11"/>
      <c r="F83" s="35">
        <v>0</v>
      </c>
      <c r="G83" s="36">
        <v>0</v>
      </c>
      <c r="H83" s="205"/>
      <c r="I83" s="205"/>
      <c r="J83" s="216"/>
    </row>
    <row r="84" spans="2:10" ht="16.5">
      <c r="B84" s="382" t="s">
        <v>102</v>
      </c>
      <c r="C84" s="383"/>
      <c r="D84" s="11">
        <v>334</v>
      </c>
      <c r="E84" s="11" t="s">
        <v>139</v>
      </c>
      <c r="F84" s="35">
        <v>250000000</v>
      </c>
      <c r="G84" s="36">
        <v>10331998476</v>
      </c>
      <c r="H84" s="205">
        <v>250000000</v>
      </c>
      <c r="I84" s="205"/>
      <c r="J84" s="216"/>
    </row>
    <row r="85" spans="2:10" ht="16.5">
      <c r="B85" s="382" t="s">
        <v>103</v>
      </c>
      <c r="C85" s="383"/>
      <c r="D85" s="11">
        <v>335</v>
      </c>
      <c r="E85" s="11" t="s">
        <v>130</v>
      </c>
      <c r="F85" s="35">
        <v>0</v>
      </c>
      <c r="G85" s="36">
        <v>0</v>
      </c>
      <c r="H85" s="205"/>
      <c r="I85" s="205"/>
      <c r="J85" s="216"/>
    </row>
    <row r="86" spans="2:10" ht="16.5">
      <c r="B86" s="382" t="s">
        <v>140</v>
      </c>
      <c r="C86" s="383"/>
      <c r="D86" s="30">
        <v>336</v>
      </c>
      <c r="E86" s="30"/>
      <c r="F86" s="35">
        <v>82638846</v>
      </c>
      <c r="G86" s="36">
        <v>85638846</v>
      </c>
      <c r="H86" s="205">
        <v>82638846</v>
      </c>
      <c r="I86" s="205"/>
      <c r="J86" s="216"/>
    </row>
    <row r="87" spans="2:10" ht="17.25" thickBot="1">
      <c r="B87" s="373" t="s">
        <v>141</v>
      </c>
      <c r="C87" s="374"/>
      <c r="D87" s="13">
        <v>337</v>
      </c>
      <c r="E87" s="13"/>
      <c r="F87" s="47">
        <v>0</v>
      </c>
      <c r="G87" s="48">
        <v>0</v>
      </c>
      <c r="H87" s="205"/>
      <c r="I87" s="205"/>
      <c r="J87" s="216"/>
    </row>
    <row r="88" ht="15" thickTop="1"/>
    <row r="89" ht="15" thickBot="1"/>
    <row r="90" spans="2:10" ht="18" thickTop="1">
      <c r="B90" s="351" t="s">
        <v>104</v>
      </c>
      <c r="C90" s="352"/>
      <c r="D90" s="377">
        <v>400</v>
      </c>
      <c r="E90" s="26"/>
      <c r="F90" s="370">
        <v>111215758786</v>
      </c>
      <c r="G90" s="375">
        <v>95445696887</v>
      </c>
      <c r="H90" s="199"/>
      <c r="I90" s="199"/>
      <c r="J90" s="214"/>
    </row>
    <row r="91" spans="2:10" ht="17.25">
      <c r="B91" s="357" t="s">
        <v>55</v>
      </c>
      <c r="C91" s="350"/>
      <c r="D91" s="361"/>
      <c r="E91" s="69"/>
      <c r="F91" s="360"/>
      <c r="G91" s="362"/>
      <c r="H91" s="199"/>
      <c r="I91" s="199"/>
      <c r="J91" s="214"/>
    </row>
    <row r="92" spans="2:10" ht="17.25">
      <c r="B92" s="384" t="s">
        <v>105</v>
      </c>
      <c r="C92" s="371"/>
      <c r="D92" s="70">
        <v>410</v>
      </c>
      <c r="E92" s="70"/>
      <c r="F92" s="71">
        <v>111201632554</v>
      </c>
      <c r="G92" s="72">
        <v>95433544059</v>
      </c>
      <c r="H92" s="204"/>
      <c r="I92" s="204"/>
      <c r="J92" s="215"/>
    </row>
    <row r="93" spans="2:10" ht="16.5">
      <c r="B93" s="382" t="s">
        <v>106</v>
      </c>
      <c r="C93" s="383"/>
      <c r="D93" s="11">
        <v>411</v>
      </c>
      <c r="E93" s="11"/>
      <c r="F93" s="35">
        <v>67699550000</v>
      </c>
      <c r="G93" s="36">
        <v>55999550000</v>
      </c>
      <c r="H93" s="205">
        <v>67699550000</v>
      </c>
      <c r="I93" s="205">
        <v>6350000000</v>
      </c>
      <c r="J93" s="216">
        <v>7690000000</v>
      </c>
    </row>
    <row r="94" spans="2:10" ht="16.5">
      <c r="B94" s="382" t="s">
        <v>107</v>
      </c>
      <c r="C94" s="383"/>
      <c r="D94" s="11">
        <v>412</v>
      </c>
      <c r="E94" s="11"/>
      <c r="F94" s="35">
        <v>16784959800</v>
      </c>
      <c r="G94" s="36">
        <v>10209559800</v>
      </c>
      <c r="H94" s="205">
        <v>16784959800</v>
      </c>
      <c r="I94" s="205"/>
      <c r="J94" s="216"/>
    </row>
    <row r="95" spans="2:10" ht="16.5">
      <c r="B95" s="382" t="s">
        <v>142</v>
      </c>
      <c r="C95" s="383"/>
      <c r="D95" s="11">
        <v>413</v>
      </c>
      <c r="E95" s="11"/>
      <c r="F95" s="35">
        <v>3782000000</v>
      </c>
      <c r="G95" s="36">
        <v>3982000000</v>
      </c>
      <c r="H95" s="205">
        <v>3782000000</v>
      </c>
      <c r="I95" s="205"/>
      <c r="J95" s="216"/>
    </row>
    <row r="96" spans="2:10" ht="16.5">
      <c r="B96" s="382" t="s">
        <v>143</v>
      </c>
      <c r="C96" s="383"/>
      <c r="D96" s="11">
        <v>414</v>
      </c>
      <c r="E96" s="11"/>
      <c r="F96" s="35">
        <v>0</v>
      </c>
      <c r="G96" s="36"/>
      <c r="H96" s="205"/>
      <c r="I96" s="205"/>
      <c r="J96" s="216"/>
    </row>
    <row r="97" spans="2:10" ht="16.5">
      <c r="B97" s="382" t="s">
        <v>144</v>
      </c>
      <c r="C97" s="383"/>
      <c r="D97" s="11">
        <v>415</v>
      </c>
      <c r="E97" s="11"/>
      <c r="F97" s="35">
        <v>0</v>
      </c>
      <c r="G97" s="36"/>
      <c r="H97" s="205"/>
      <c r="I97" s="205"/>
      <c r="J97" s="216"/>
    </row>
    <row r="98" spans="2:10" ht="16.5">
      <c r="B98" s="382" t="s">
        <v>145</v>
      </c>
      <c r="C98" s="383"/>
      <c r="D98" s="11">
        <v>416</v>
      </c>
      <c r="E98" s="11"/>
      <c r="F98" s="35">
        <v>0</v>
      </c>
      <c r="G98" s="36">
        <v>0</v>
      </c>
      <c r="H98" s="205"/>
      <c r="I98" s="205"/>
      <c r="J98" s="216"/>
    </row>
    <row r="99" spans="2:10" ht="16.5">
      <c r="B99" s="382" t="s">
        <v>146</v>
      </c>
      <c r="C99" s="383"/>
      <c r="D99" s="11">
        <v>417</v>
      </c>
      <c r="E99" s="11"/>
      <c r="F99" s="35">
        <v>7204829490</v>
      </c>
      <c r="G99" s="36">
        <v>7147586533</v>
      </c>
      <c r="H99" s="205">
        <v>7204829490</v>
      </c>
      <c r="I99" s="205"/>
      <c r="J99" s="216"/>
    </row>
    <row r="100" spans="2:10" ht="16.5">
      <c r="B100" s="382" t="s">
        <v>147</v>
      </c>
      <c r="C100" s="383"/>
      <c r="D100" s="11">
        <v>418</v>
      </c>
      <c r="E100" s="11"/>
      <c r="F100" s="35">
        <v>2349047609</v>
      </c>
      <c r="G100" s="36">
        <v>2310860251</v>
      </c>
      <c r="H100" s="205">
        <v>2262647609</v>
      </c>
      <c r="I100" s="205"/>
      <c r="J100" s="216">
        <v>90000000</v>
      </c>
    </row>
    <row r="101" spans="2:10" ht="16.5">
      <c r="B101" s="382" t="s">
        <v>148</v>
      </c>
      <c r="C101" s="383"/>
      <c r="D101" s="11">
        <v>419</v>
      </c>
      <c r="E101" s="11"/>
      <c r="F101" s="35">
        <v>0</v>
      </c>
      <c r="G101" s="36">
        <v>0</v>
      </c>
      <c r="H101" s="205"/>
      <c r="I101" s="205"/>
      <c r="J101" s="216"/>
    </row>
    <row r="102" spans="2:10" ht="16.5">
      <c r="B102" s="382" t="s">
        <v>149</v>
      </c>
      <c r="C102" s="383"/>
      <c r="D102" s="11">
        <v>420</v>
      </c>
      <c r="E102" s="11"/>
      <c r="F102" s="35">
        <v>13381245655</v>
      </c>
      <c r="G102" s="36">
        <v>15783987475</v>
      </c>
      <c r="H102" s="205">
        <v>12507089799</v>
      </c>
      <c r="I102" s="205">
        <v>533111629</v>
      </c>
      <c r="J102" s="216">
        <v>332145737</v>
      </c>
    </row>
    <row r="103" spans="2:10" ht="16.5">
      <c r="B103" s="382" t="s">
        <v>150</v>
      </c>
      <c r="C103" s="383"/>
      <c r="D103" s="11">
        <v>421</v>
      </c>
      <c r="E103" s="11"/>
      <c r="F103" s="35">
        <v>0</v>
      </c>
      <c r="G103" s="36">
        <v>0</v>
      </c>
      <c r="H103" s="205"/>
      <c r="I103" s="205"/>
      <c r="J103" s="216"/>
    </row>
    <row r="104" spans="2:10" ht="17.25">
      <c r="B104" s="378" t="s">
        <v>50</v>
      </c>
      <c r="C104" s="379"/>
      <c r="D104" s="10">
        <v>430</v>
      </c>
      <c r="E104" s="10"/>
      <c r="F104" s="45">
        <v>14126232</v>
      </c>
      <c r="G104" s="46">
        <v>12152828</v>
      </c>
      <c r="H104" s="204"/>
      <c r="I104" s="204"/>
      <c r="J104" s="215"/>
    </row>
    <row r="105" spans="2:10" ht="16.5">
      <c r="B105" s="382" t="s">
        <v>51</v>
      </c>
      <c r="C105" s="383"/>
      <c r="D105" s="11">
        <v>431</v>
      </c>
      <c r="E105" s="11"/>
      <c r="F105" s="35">
        <v>14126232</v>
      </c>
      <c r="G105" s="36">
        <v>12152828</v>
      </c>
      <c r="H105" s="205"/>
      <c r="I105" s="205"/>
      <c r="J105" s="216">
        <v>14714825</v>
      </c>
    </row>
    <row r="106" spans="2:10" ht="16.5">
      <c r="B106" s="382" t="s">
        <v>151</v>
      </c>
      <c r="C106" s="383"/>
      <c r="D106" s="11">
        <v>432</v>
      </c>
      <c r="E106" s="11" t="s">
        <v>152</v>
      </c>
      <c r="F106" s="35">
        <v>0</v>
      </c>
      <c r="G106" s="36">
        <v>0</v>
      </c>
      <c r="H106" s="205"/>
      <c r="I106" s="205"/>
      <c r="J106" s="216"/>
    </row>
    <row r="107" spans="2:10" ht="16.5">
      <c r="B107" s="394" t="s">
        <v>37</v>
      </c>
      <c r="C107" s="395"/>
      <c r="D107" s="30">
        <v>433</v>
      </c>
      <c r="E107" s="30"/>
      <c r="F107" s="35">
        <v>0</v>
      </c>
      <c r="G107" s="36">
        <v>0</v>
      </c>
      <c r="H107" s="205"/>
      <c r="I107" s="205"/>
      <c r="J107" s="216"/>
    </row>
    <row r="108" spans="2:10" ht="18" thickBot="1">
      <c r="B108" s="399" t="s">
        <v>159</v>
      </c>
      <c r="C108" s="400"/>
      <c r="D108" s="75">
        <v>500</v>
      </c>
      <c r="E108" s="75"/>
      <c r="F108" s="38">
        <v>2024444663</v>
      </c>
      <c r="G108" s="97">
        <v>11020061616</v>
      </c>
      <c r="H108" s="199"/>
      <c r="I108" s="199"/>
      <c r="J108" s="214"/>
    </row>
    <row r="109" spans="2:10" ht="18.75" thickBot="1" thickTop="1">
      <c r="B109" s="396" t="s">
        <v>45</v>
      </c>
      <c r="C109" s="397"/>
      <c r="D109" s="6">
        <v>600</v>
      </c>
      <c r="E109" s="6"/>
      <c r="F109" s="52">
        <v>248544097629</v>
      </c>
      <c r="G109" s="53">
        <v>323158826607</v>
      </c>
      <c r="H109" s="204">
        <f>F63-F109</f>
        <v>0</v>
      </c>
      <c r="I109" s="204"/>
      <c r="J109" s="215"/>
    </row>
    <row r="110" spans="2:10" ht="15" thickTop="1">
      <c r="B110" s="87"/>
      <c r="C110" s="87"/>
      <c r="D110" s="87"/>
      <c r="E110" s="87"/>
      <c r="F110" s="87"/>
      <c r="G110" s="87"/>
      <c r="H110" s="201"/>
      <c r="I110" s="201"/>
      <c r="J110" s="221"/>
    </row>
    <row r="111" spans="2:10" ht="21.75" thickBot="1">
      <c r="B111" s="398" t="s">
        <v>49</v>
      </c>
      <c r="C111" s="398"/>
      <c r="D111" s="398"/>
      <c r="E111" s="398"/>
      <c r="F111" s="398"/>
      <c r="G111" s="398"/>
      <c r="H111" s="182"/>
      <c r="I111" s="182"/>
      <c r="J111" s="219"/>
    </row>
    <row r="112" spans="2:10" ht="36" thickBot="1" thickTop="1">
      <c r="B112" s="354" t="s">
        <v>27</v>
      </c>
      <c r="C112" s="349"/>
      <c r="D112" s="268"/>
      <c r="E112" s="29" t="s">
        <v>64</v>
      </c>
      <c r="F112" s="80" t="s">
        <v>160</v>
      </c>
      <c r="G112" s="43" t="s">
        <v>47</v>
      </c>
      <c r="H112" s="197"/>
      <c r="I112" s="197"/>
      <c r="J112" s="212"/>
    </row>
    <row r="113" spans="2:10" ht="17.25" thickTop="1">
      <c r="B113" s="236" t="s">
        <v>56</v>
      </c>
      <c r="C113" s="237"/>
      <c r="D113" s="385"/>
      <c r="E113" s="27"/>
      <c r="F113" s="62">
        <v>0</v>
      </c>
      <c r="G113" s="63">
        <v>0</v>
      </c>
      <c r="H113" s="205"/>
      <c r="I113" s="205"/>
      <c r="J113" s="216"/>
    </row>
    <row r="114" spans="2:10" ht="16.5">
      <c r="B114" s="386" t="s">
        <v>46</v>
      </c>
      <c r="C114" s="387"/>
      <c r="D114" s="388"/>
      <c r="E114" s="23"/>
      <c r="F114" s="35">
        <v>0</v>
      </c>
      <c r="G114" s="64">
        <v>0</v>
      </c>
      <c r="H114" s="205"/>
      <c r="I114" s="205"/>
      <c r="J114" s="216"/>
    </row>
    <row r="115" spans="2:10" ht="16.5">
      <c r="B115" s="386" t="s">
        <v>154</v>
      </c>
      <c r="C115" s="387"/>
      <c r="D115" s="388"/>
      <c r="E115" s="23"/>
      <c r="F115" s="35">
        <v>0</v>
      </c>
      <c r="G115" s="64">
        <v>0</v>
      </c>
      <c r="H115" s="205"/>
      <c r="I115" s="205"/>
      <c r="J115" s="216"/>
    </row>
    <row r="116" spans="2:10" ht="16.5">
      <c r="B116" s="386" t="s">
        <v>52</v>
      </c>
      <c r="C116" s="387"/>
      <c r="D116" s="388"/>
      <c r="E116" s="23"/>
      <c r="F116" s="35">
        <v>0</v>
      </c>
      <c r="G116" s="64">
        <v>0</v>
      </c>
      <c r="H116" s="205"/>
      <c r="I116" s="205"/>
      <c r="J116" s="216"/>
    </row>
    <row r="117" spans="2:10" ht="16.5">
      <c r="B117" s="386" t="s">
        <v>53</v>
      </c>
      <c r="C117" s="387"/>
      <c r="D117" s="388"/>
      <c r="E117" s="23"/>
      <c r="F117" s="35">
        <v>0</v>
      </c>
      <c r="G117" s="64">
        <v>0</v>
      </c>
      <c r="H117" s="205"/>
      <c r="I117" s="205"/>
      <c r="J117" s="216"/>
    </row>
    <row r="118" spans="2:10" ht="16.5">
      <c r="B118" s="386" t="s">
        <v>153</v>
      </c>
      <c r="C118" s="387"/>
      <c r="D118" s="388"/>
      <c r="E118" s="28"/>
      <c r="F118" s="59"/>
      <c r="G118" s="65"/>
      <c r="H118" s="205"/>
      <c r="I118" s="205"/>
      <c r="J118" s="216"/>
    </row>
    <row r="119" spans="2:10" ht="17.25" thickBot="1">
      <c r="B119" s="390" t="s">
        <v>20</v>
      </c>
      <c r="C119" s="391"/>
      <c r="D119" s="392"/>
      <c r="E119" s="22"/>
      <c r="F119" s="47"/>
      <c r="G119" s="66"/>
      <c r="H119" s="205"/>
      <c r="I119" s="205"/>
      <c r="J119" s="216"/>
    </row>
    <row r="120" spans="6:10" ht="18" thickTop="1">
      <c r="F120" s="389" t="s">
        <v>266</v>
      </c>
      <c r="G120" s="389"/>
      <c r="H120" s="202"/>
      <c r="I120" s="202"/>
      <c r="J120" s="211"/>
    </row>
    <row r="121" spans="2:10" ht="17.25">
      <c r="B121" s="18" t="s">
        <v>59</v>
      </c>
      <c r="C121" s="393" t="s">
        <v>24</v>
      </c>
      <c r="D121" s="393"/>
      <c r="E121" s="393"/>
      <c r="F121" s="353" t="s">
        <v>25</v>
      </c>
      <c r="G121" s="353"/>
      <c r="H121" s="203"/>
      <c r="I121" s="203"/>
      <c r="J121" s="220"/>
    </row>
    <row r="127" spans="1:3" ht="16.5" customHeight="1">
      <c r="A127" s="372" t="s">
        <v>1</v>
      </c>
      <c r="B127" s="372"/>
      <c r="C127" s="34"/>
    </row>
  </sheetData>
  <mergeCells count="130">
    <mergeCell ref="B1:C1"/>
    <mergeCell ref="F2:G2"/>
    <mergeCell ref="F1:G1"/>
    <mergeCell ref="B4:G4"/>
    <mergeCell ref="B21:C21"/>
    <mergeCell ref="B17:C17"/>
    <mergeCell ref="B18:C18"/>
    <mergeCell ref="B9:C9"/>
    <mergeCell ref="B52:C52"/>
    <mergeCell ref="B20:C20"/>
    <mergeCell ref="B39:C39"/>
    <mergeCell ref="B36:C36"/>
    <mergeCell ref="B32:C32"/>
    <mergeCell ref="B38:C38"/>
    <mergeCell ref="B34:C34"/>
    <mergeCell ref="B33:C33"/>
    <mergeCell ref="B35:C35"/>
    <mergeCell ref="B37:C37"/>
    <mergeCell ref="B3:G3"/>
    <mergeCell ref="B6:C6"/>
    <mergeCell ref="B7:C7"/>
    <mergeCell ref="B8:C8"/>
    <mergeCell ref="B10:C10"/>
    <mergeCell ref="B14:C14"/>
    <mergeCell ref="B15:C15"/>
    <mergeCell ref="B19:C19"/>
    <mergeCell ref="B16:C16"/>
    <mergeCell ref="B11:C11"/>
    <mergeCell ref="B12:C12"/>
    <mergeCell ref="B13:C13"/>
    <mergeCell ref="B54:C54"/>
    <mergeCell ref="B66:C66"/>
    <mergeCell ref="B67:C67"/>
    <mergeCell ref="B79:C79"/>
    <mergeCell ref="B76:C76"/>
    <mergeCell ref="B72:C72"/>
    <mergeCell ref="B69:C69"/>
    <mergeCell ref="B63:C63"/>
    <mergeCell ref="B55:C55"/>
    <mergeCell ref="B78:C78"/>
    <mergeCell ref="B105:C105"/>
    <mergeCell ref="B106:C106"/>
    <mergeCell ref="B117:D117"/>
    <mergeCell ref="B118:D118"/>
    <mergeCell ref="B107:C107"/>
    <mergeCell ref="B109:C109"/>
    <mergeCell ref="B111:G111"/>
    <mergeCell ref="B108:C108"/>
    <mergeCell ref="B101:C101"/>
    <mergeCell ref="B93:C93"/>
    <mergeCell ref="B97:C97"/>
    <mergeCell ref="B98:C98"/>
    <mergeCell ref="F121:G121"/>
    <mergeCell ref="B112:D112"/>
    <mergeCell ref="B113:D113"/>
    <mergeCell ref="B115:D115"/>
    <mergeCell ref="B114:D114"/>
    <mergeCell ref="B116:D116"/>
    <mergeCell ref="F120:G120"/>
    <mergeCell ref="B119:D119"/>
    <mergeCell ref="C121:E121"/>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7:B127"/>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dimension ref="A1:U43"/>
  <sheetViews>
    <sheetView showGridLines="0" workbookViewId="0" topLeftCell="B10">
      <selection activeCell="E13" sqref="E13"/>
    </sheetView>
  </sheetViews>
  <sheetFormatPr defaultColWidth="9.00390625" defaultRowHeight="12.75"/>
  <cols>
    <col min="1" max="1" width="1.25" style="33" hidden="1" customWidth="1"/>
    <col min="2" max="2" width="21.00390625" style="33" customWidth="1"/>
    <col min="3" max="3" width="31.125" style="33" customWidth="1"/>
    <col min="4" max="4" width="5.125" style="33" customWidth="1"/>
    <col min="5" max="5" width="17.375" style="33" customWidth="1"/>
    <col min="6" max="6" width="17.875" style="33" customWidth="1"/>
    <col min="7" max="7" width="18.125" style="33" bestFit="1" customWidth="1"/>
    <col min="8" max="8" width="18.125" style="193" customWidth="1"/>
    <col min="9" max="9" width="18.25390625" style="120" customWidth="1"/>
    <col min="10" max="10" width="22.75390625" style="33" hidden="1" customWidth="1"/>
    <col min="11" max="18" width="0" style="33" hidden="1" customWidth="1"/>
    <col min="19" max="19" width="18.125" style="120" bestFit="1" customWidth="1"/>
    <col min="20" max="21" width="15.625" style="33" bestFit="1" customWidth="1"/>
    <col min="22" max="16384" width="9.125" style="33" customWidth="1"/>
  </cols>
  <sheetData>
    <row r="1" spans="1:8" ht="17.25" customHeight="1">
      <c r="A1" s="34"/>
      <c r="B1" s="412" t="s">
        <v>7</v>
      </c>
      <c r="C1" s="412"/>
      <c r="D1" s="34"/>
      <c r="E1" s="34"/>
      <c r="F1" s="100"/>
      <c r="G1" s="101" t="s">
        <v>162</v>
      </c>
      <c r="H1" s="179"/>
    </row>
    <row r="2" spans="1:8" ht="17.25" customHeight="1">
      <c r="A2" s="34"/>
      <c r="B2" s="412"/>
      <c r="C2" s="412"/>
      <c r="D2" s="34"/>
      <c r="E2" s="34"/>
      <c r="F2" s="102"/>
      <c r="G2" s="103"/>
      <c r="H2" s="179"/>
    </row>
    <row r="3" spans="2:8" ht="24.75" customHeight="1">
      <c r="B3" s="403" t="s">
        <v>163</v>
      </c>
      <c r="C3" s="403"/>
      <c r="D3" s="403"/>
      <c r="E3" s="403"/>
      <c r="F3" s="403"/>
      <c r="G3" s="403"/>
      <c r="H3" s="180"/>
    </row>
    <row r="4" spans="2:8" ht="15.75">
      <c r="B4" s="417" t="s">
        <v>268</v>
      </c>
      <c r="C4" s="417"/>
      <c r="D4" s="417"/>
      <c r="E4" s="417"/>
      <c r="F4" s="417"/>
      <c r="G4" s="417"/>
      <c r="H4" s="181"/>
    </row>
    <row r="5" spans="2:8" ht="23.25" customHeight="1">
      <c r="B5" s="398" t="s">
        <v>164</v>
      </c>
      <c r="C5" s="398"/>
      <c r="D5" s="398"/>
      <c r="E5" s="398"/>
      <c r="F5" s="398"/>
      <c r="G5" s="398"/>
      <c r="H5" s="182"/>
    </row>
    <row r="6" spans="4:8" ht="15.75" customHeight="1" thickBot="1">
      <c r="D6" s="104"/>
      <c r="E6" s="104"/>
      <c r="G6" s="105" t="s">
        <v>165</v>
      </c>
      <c r="H6" s="183"/>
    </row>
    <row r="7" spans="2:8" ht="16.5" customHeight="1" thickTop="1">
      <c r="B7" s="437" t="s">
        <v>166</v>
      </c>
      <c r="C7" s="438"/>
      <c r="D7" s="431" t="s">
        <v>167</v>
      </c>
      <c r="E7" s="431" t="s">
        <v>168</v>
      </c>
      <c r="F7" s="431" t="s">
        <v>269</v>
      </c>
      <c r="G7" s="434" t="s">
        <v>169</v>
      </c>
      <c r="H7" s="184"/>
    </row>
    <row r="8" spans="2:8" ht="15.75" customHeight="1">
      <c r="B8" s="439"/>
      <c r="C8" s="432"/>
      <c r="D8" s="432"/>
      <c r="E8" s="432"/>
      <c r="F8" s="432"/>
      <c r="G8" s="435"/>
      <c r="H8" s="185"/>
    </row>
    <row r="9" spans="2:8" ht="15.75" customHeight="1">
      <c r="B9" s="440"/>
      <c r="C9" s="433"/>
      <c r="D9" s="433"/>
      <c r="E9" s="433"/>
      <c r="F9" s="433"/>
      <c r="G9" s="436"/>
      <c r="H9" s="185"/>
    </row>
    <row r="10" spans="2:8" ht="12.75">
      <c r="B10" s="425">
        <v>1</v>
      </c>
      <c r="C10" s="426"/>
      <c r="D10" s="106">
        <v>2</v>
      </c>
      <c r="E10" s="106">
        <v>3</v>
      </c>
      <c r="F10" s="106">
        <v>4</v>
      </c>
      <c r="G10" s="194">
        <v>5</v>
      </c>
      <c r="H10" s="186"/>
    </row>
    <row r="11" spans="2:20" ht="21" customHeight="1">
      <c r="B11" s="427" t="s">
        <v>170</v>
      </c>
      <c r="C11" s="428"/>
      <c r="D11" s="107" t="s">
        <v>171</v>
      </c>
      <c r="E11" s="108">
        <v>667512647666</v>
      </c>
      <c r="F11" s="108">
        <v>82688118798</v>
      </c>
      <c r="G11" s="175"/>
      <c r="H11" s="187"/>
      <c r="T11" s="119"/>
    </row>
    <row r="12" spans="2:20" ht="21" customHeight="1">
      <c r="B12" s="429" t="s">
        <v>172</v>
      </c>
      <c r="C12" s="430"/>
      <c r="D12" s="109" t="s">
        <v>173</v>
      </c>
      <c r="E12" s="110">
        <v>6509190027</v>
      </c>
      <c r="F12" s="110">
        <v>624550212</v>
      </c>
      <c r="G12" s="111"/>
      <c r="H12" s="187"/>
      <c r="T12" s="119"/>
    </row>
    <row r="13" spans="2:21" ht="21" customHeight="1">
      <c r="B13" s="418" t="s">
        <v>174</v>
      </c>
      <c r="C13" s="419"/>
      <c r="D13" s="112" t="s">
        <v>175</v>
      </c>
      <c r="E13" s="113"/>
      <c r="F13" s="124">
        <v>624550212</v>
      </c>
      <c r="G13" s="111"/>
      <c r="H13" s="187"/>
      <c r="T13" s="119"/>
      <c r="U13" s="119"/>
    </row>
    <row r="14" spans="2:20" ht="21" customHeight="1">
      <c r="B14" s="418" t="s">
        <v>176</v>
      </c>
      <c r="C14" s="419"/>
      <c r="D14" s="112" t="s">
        <v>177</v>
      </c>
      <c r="E14" s="113"/>
      <c r="F14" s="124">
        <v>0</v>
      </c>
      <c r="G14" s="111"/>
      <c r="H14" s="187"/>
      <c r="J14" s="114"/>
      <c r="T14" s="119"/>
    </row>
    <row r="15" spans="2:20" ht="21" customHeight="1">
      <c r="B15" s="418" t="s">
        <v>178</v>
      </c>
      <c r="C15" s="419"/>
      <c r="D15" s="112" t="s">
        <v>179</v>
      </c>
      <c r="E15" s="113"/>
      <c r="F15" s="124">
        <v>0</v>
      </c>
      <c r="G15" s="111"/>
      <c r="H15" s="187"/>
      <c r="T15" s="119"/>
    </row>
    <row r="16" spans="2:20" ht="33.75" customHeight="1">
      <c r="B16" s="424" t="s">
        <v>180</v>
      </c>
      <c r="C16" s="419"/>
      <c r="D16" s="115" t="s">
        <v>181</v>
      </c>
      <c r="E16" s="113"/>
      <c r="F16" s="124">
        <v>0</v>
      </c>
      <c r="G16" s="111"/>
      <c r="H16" s="187"/>
      <c r="T16" s="119"/>
    </row>
    <row r="17" spans="2:21" ht="21" customHeight="1">
      <c r="B17" s="420" t="s">
        <v>182</v>
      </c>
      <c r="C17" s="421"/>
      <c r="D17" s="116">
        <v>10</v>
      </c>
      <c r="E17" s="117">
        <v>661003457639</v>
      </c>
      <c r="F17" s="117">
        <v>82063568586</v>
      </c>
      <c r="G17" s="118"/>
      <c r="H17" s="187"/>
      <c r="J17" s="119"/>
      <c r="T17" s="119"/>
      <c r="U17" s="119"/>
    </row>
    <row r="18" spans="2:21" ht="21" customHeight="1">
      <c r="B18" s="418" t="s">
        <v>183</v>
      </c>
      <c r="C18" s="419"/>
      <c r="D18" s="109">
        <v>11</v>
      </c>
      <c r="E18" s="113">
        <v>611850435375</v>
      </c>
      <c r="F18" s="124">
        <v>75191349808</v>
      </c>
      <c r="G18" s="125"/>
      <c r="H18" s="188"/>
      <c r="T18" s="119"/>
      <c r="U18" s="119"/>
    </row>
    <row r="19" spans="2:20" ht="21" customHeight="1">
      <c r="B19" s="420" t="s">
        <v>184</v>
      </c>
      <c r="C19" s="421"/>
      <c r="D19" s="116">
        <v>20</v>
      </c>
      <c r="E19" s="117">
        <v>49153022264</v>
      </c>
      <c r="F19" s="117">
        <v>6872218778</v>
      </c>
      <c r="G19" s="118"/>
      <c r="H19" s="187"/>
      <c r="J19" s="120"/>
      <c r="T19" s="119"/>
    </row>
    <row r="20" spans="2:20" ht="21" customHeight="1">
      <c r="B20" s="418" t="s">
        <v>185</v>
      </c>
      <c r="C20" s="419"/>
      <c r="D20" s="109" t="s">
        <v>186</v>
      </c>
      <c r="E20" s="113">
        <v>9118595127</v>
      </c>
      <c r="F20" s="124">
        <v>157563849</v>
      </c>
      <c r="G20" s="125"/>
      <c r="H20" s="188"/>
      <c r="T20" s="119"/>
    </row>
    <row r="21" spans="2:20" ht="21" customHeight="1">
      <c r="B21" s="418" t="s">
        <v>187</v>
      </c>
      <c r="C21" s="419"/>
      <c r="D21" s="109" t="s">
        <v>188</v>
      </c>
      <c r="E21" s="113">
        <v>25389934108</v>
      </c>
      <c r="F21" s="124">
        <v>2756305859</v>
      </c>
      <c r="G21" s="125"/>
      <c r="H21" s="188"/>
      <c r="T21" s="119"/>
    </row>
    <row r="22" spans="2:20" ht="21" customHeight="1">
      <c r="B22" s="418" t="s">
        <v>189</v>
      </c>
      <c r="C22" s="419"/>
      <c r="D22" s="121" t="s">
        <v>190</v>
      </c>
      <c r="E22" s="113">
        <v>11912033995</v>
      </c>
      <c r="F22" s="124">
        <v>1187059634</v>
      </c>
      <c r="G22" s="125"/>
      <c r="H22" s="188"/>
      <c r="T22" s="119"/>
    </row>
    <row r="23" spans="2:20" ht="21" customHeight="1">
      <c r="B23" s="418" t="s">
        <v>191</v>
      </c>
      <c r="C23" s="419"/>
      <c r="D23" s="109" t="s">
        <v>192</v>
      </c>
      <c r="E23" s="113">
        <v>3550273018</v>
      </c>
      <c r="F23" s="124">
        <v>563877498</v>
      </c>
      <c r="G23" s="125"/>
      <c r="H23" s="188"/>
      <c r="T23" s="119"/>
    </row>
    <row r="24" spans="2:20" ht="21" customHeight="1">
      <c r="B24" s="418" t="s">
        <v>193</v>
      </c>
      <c r="C24" s="419"/>
      <c r="D24" s="109" t="s">
        <v>194</v>
      </c>
      <c r="E24" s="113">
        <v>13126589711</v>
      </c>
      <c r="F24" s="124">
        <v>3273839521</v>
      </c>
      <c r="G24" s="125"/>
      <c r="H24" s="188"/>
      <c r="T24" s="119"/>
    </row>
    <row r="25" spans="2:20" ht="21" customHeight="1">
      <c r="B25" s="420" t="s">
        <v>195</v>
      </c>
      <c r="C25" s="421"/>
      <c r="D25" s="116">
        <v>30</v>
      </c>
      <c r="E25" s="117">
        <v>16204820554</v>
      </c>
      <c r="F25" s="117">
        <v>435759749</v>
      </c>
      <c r="G25" s="118"/>
      <c r="H25" s="187"/>
      <c r="T25" s="119"/>
    </row>
    <row r="26" spans="2:20" ht="21" customHeight="1">
      <c r="B26" s="418" t="s">
        <v>196</v>
      </c>
      <c r="C26" s="419"/>
      <c r="D26" s="109" t="s">
        <v>197</v>
      </c>
      <c r="E26" s="113">
        <v>363832036</v>
      </c>
      <c r="F26" s="124">
        <v>7273688</v>
      </c>
      <c r="G26" s="125"/>
      <c r="H26" s="188"/>
      <c r="T26" s="119"/>
    </row>
    <row r="27" spans="2:20" ht="21" customHeight="1">
      <c r="B27" s="418" t="s">
        <v>198</v>
      </c>
      <c r="C27" s="419"/>
      <c r="D27" s="109" t="s">
        <v>199</v>
      </c>
      <c r="E27" s="113">
        <v>892483877</v>
      </c>
      <c r="F27" s="124">
        <v>11014944</v>
      </c>
      <c r="G27" s="125"/>
      <c r="H27" s="188"/>
      <c r="T27" s="119"/>
    </row>
    <row r="28" spans="2:20" ht="21" customHeight="1">
      <c r="B28" s="420" t="s">
        <v>200</v>
      </c>
      <c r="C28" s="421"/>
      <c r="D28" s="116" t="s">
        <v>201</v>
      </c>
      <c r="E28" s="117">
        <v>-528651841</v>
      </c>
      <c r="F28" s="117">
        <v>-3741256</v>
      </c>
      <c r="G28" s="118"/>
      <c r="H28" s="187"/>
      <c r="T28" s="119"/>
    </row>
    <row r="29" spans="2:20" ht="21" customHeight="1">
      <c r="B29" s="422" t="s">
        <v>202</v>
      </c>
      <c r="C29" s="423"/>
      <c r="D29" s="122" t="s">
        <v>203</v>
      </c>
      <c r="E29" s="123"/>
      <c r="F29" s="124">
        <v>0</v>
      </c>
      <c r="G29" s="111"/>
      <c r="H29" s="187"/>
      <c r="T29" s="119"/>
    </row>
    <row r="30" spans="2:20" ht="21" customHeight="1">
      <c r="B30" s="418" t="s">
        <v>204</v>
      </c>
      <c r="C30" s="419"/>
      <c r="D30" s="109" t="s">
        <v>205</v>
      </c>
      <c r="E30" s="124">
        <v>15676168713</v>
      </c>
      <c r="F30" s="124">
        <v>432018493</v>
      </c>
      <c r="G30" s="125"/>
      <c r="H30" s="188"/>
      <c r="J30" s="40"/>
      <c r="T30" s="119"/>
    </row>
    <row r="31" spans="2:20" ht="21" customHeight="1">
      <c r="B31" s="418" t="s">
        <v>206</v>
      </c>
      <c r="C31" s="419"/>
      <c r="D31" s="109" t="s">
        <v>207</v>
      </c>
      <c r="E31" s="113">
        <v>2914064115</v>
      </c>
      <c r="F31" s="124">
        <v>57242957</v>
      </c>
      <c r="G31" s="125"/>
      <c r="H31" s="188"/>
      <c r="T31" s="119"/>
    </row>
    <row r="32" spans="2:21" ht="21" customHeight="1">
      <c r="B32" s="420" t="s">
        <v>208</v>
      </c>
      <c r="C32" s="421"/>
      <c r="D32" s="116" t="s">
        <v>209</v>
      </c>
      <c r="E32" s="117">
        <v>13325448708</v>
      </c>
      <c r="F32" s="117">
        <v>374775536</v>
      </c>
      <c r="G32" s="118"/>
      <c r="H32" s="187"/>
      <c r="J32" s="120"/>
      <c r="T32" s="119"/>
      <c r="U32" s="119"/>
    </row>
    <row r="33" spans="2:20" ht="21" customHeight="1">
      <c r="B33" s="126" t="s">
        <v>210</v>
      </c>
      <c r="C33" s="127"/>
      <c r="D33" s="122" t="s">
        <v>211</v>
      </c>
      <c r="E33" s="123">
        <v>-1096523689</v>
      </c>
      <c r="F33" s="124">
        <v>-8898491</v>
      </c>
      <c r="G33" s="170"/>
      <c r="H33" s="188"/>
      <c r="J33" s="119"/>
      <c r="T33" s="119"/>
    </row>
    <row r="34" spans="2:20" ht="21" customHeight="1" thickBot="1">
      <c r="B34" s="128" t="s">
        <v>212</v>
      </c>
      <c r="C34" s="129"/>
      <c r="D34" s="130" t="s">
        <v>213</v>
      </c>
      <c r="E34" s="131">
        <v>14421972397</v>
      </c>
      <c r="F34" s="131">
        <v>383674027</v>
      </c>
      <c r="G34" s="132"/>
      <c r="H34" s="222"/>
      <c r="T34" s="119"/>
    </row>
    <row r="35" spans="6:19" s="133" customFormat="1" ht="22.5" customHeight="1" thickTop="1">
      <c r="F35" s="134" t="s">
        <v>270</v>
      </c>
      <c r="H35" s="189"/>
      <c r="I35" s="172"/>
      <c r="S35" s="172"/>
    </row>
    <row r="36" spans="2:19" s="78" customFormat="1" ht="18">
      <c r="B36" s="78" t="s">
        <v>214</v>
      </c>
      <c r="C36" s="135" t="s">
        <v>215</v>
      </c>
      <c r="F36" s="32" t="s">
        <v>216</v>
      </c>
      <c r="H36" s="190"/>
      <c r="I36" s="173"/>
      <c r="S36" s="173"/>
    </row>
    <row r="37" spans="6:19" s="133" customFormat="1" ht="17.25">
      <c r="F37" s="134"/>
      <c r="H37" s="189"/>
      <c r="I37" s="172"/>
      <c r="S37" s="172"/>
    </row>
    <row r="38" spans="6:19" s="133" customFormat="1" ht="17.25">
      <c r="F38" s="174"/>
      <c r="G38" s="177"/>
      <c r="H38" s="191"/>
      <c r="I38" s="172"/>
      <c r="S38" s="172"/>
    </row>
    <row r="39" spans="5:19" s="133" customFormat="1" ht="17.25">
      <c r="E39" s="136"/>
      <c r="F39" s="136"/>
      <c r="G39" s="136"/>
      <c r="H39" s="192"/>
      <c r="I39" s="172"/>
      <c r="S39" s="172"/>
    </row>
    <row r="40" spans="2:19" s="133" customFormat="1" ht="17.25">
      <c r="B40" s="133" t="s">
        <v>1</v>
      </c>
      <c r="F40" s="134"/>
      <c r="H40" s="189"/>
      <c r="I40" s="172"/>
      <c r="S40" s="172"/>
    </row>
    <row r="41" spans="6:19" s="133" customFormat="1" ht="17.25">
      <c r="F41" s="134"/>
      <c r="H41" s="189"/>
      <c r="I41" s="172"/>
      <c r="S41" s="172"/>
    </row>
    <row r="42" spans="8:19" s="133" customFormat="1" ht="17.25">
      <c r="H42" s="189"/>
      <c r="I42" s="172"/>
      <c r="S42" s="172"/>
    </row>
    <row r="43" spans="8:19" s="133" customFormat="1" ht="17.25">
      <c r="H43" s="189"/>
      <c r="I43" s="172"/>
      <c r="S43" s="172"/>
    </row>
  </sheetData>
  <mergeCells count="33">
    <mergeCell ref="B1:C1"/>
    <mergeCell ref="B2:C2"/>
    <mergeCell ref="G7:G9"/>
    <mergeCell ref="B3:G3"/>
    <mergeCell ref="B4:G4"/>
    <mergeCell ref="B5:G5"/>
    <mergeCell ref="D7:D9"/>
    <mergeCell ref="E7:E9"/>
    <mergeCell ref="B7:C9"/>
    <mergeCell ref="B10:C10"/>
    <mergeCell ref="B11:C11"/>
    <mergeCell ref="B12:C12"/>
    <mergeCell ref="F7:F9"/>
    <mergeCell ref="B13:C13"/>
    <mergeCell ref="B14:C14"/>
    <mergeCell ref="B15:C15"/>
    <mergeCell ref="B16:C16"/>
    <mergeCell ref="B17:C17"/>
    <mergeCell ref="B18:C18"/>
    <mergeCell ref="B19:C19"/>
    <mergeCell ref="B20:C20"/>
    <mergeCell ref="B21:C21"/>
    <mergeCell ref="B22:C22"/>
    <mergeCell ref="B23:C23"/>
    <mergeCell ref="B24:C24"/>
    <mergeCell ref="B31:C31"/>
    <mergeCell ref="B32:C32"/>
    <mergeCell ref="B25:C25"/>
    <mergeCell ref="B26:C26"/>
    <mergeCell ref="B27:C27"/>
    <mergeCell ref="B28:C28"/>
    <mergeCell ref="B30:C30"/>
    <mergeCell ref="B29:C29"/>
  </mergeCells>
  <printOptions horizontalCentered="1"/>
  <pageMargins left="0.25" right="0.25" top="0.16" bottom="0.16" header="0.19" footer="0.2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1:I47"/>
  <sheetViews>
    <sheetView showGridLines="0" workbookViewId="0" topLeftCell="A25">
      <selection activeCell="F42" sqref="F42"/>
    </sheetView>
  </sheetViews>
  <sheetFormatPr defaultColWidth="9.00390625" defaultRowHeight="18" customHeight="1"/>
  <cols>
    <col min="1" max="1" width="1.25" style="138" customWidth="1"/>
    <col min="2" max="2" width="20.25390625" style="138" customWidth="1"/>
    <col min="3" max="3" width="44.375" style="138" customWidth="1"/>
    <col min="4" max="4" width="6.375" style="137" customWidth="1"/>
    <col min="5" max="5" width="7.75390625" style="137" customWidth="1"/>
    <col min="6" max="6" width="19.875" style="140" bestFit="1" customWidth="1"/>
    <col min="7" max="7" width="18.25390625" style="140" customWidth="1"/>
    <col min="8" max="8" width="19.125" style="120" customWidth="1"/>
    <col min="9" max="9" width="15.625" style="138" bestFit="1" customWidth="1"/>
    <col min="10" max="16384" width="9.125" style="138" customWidth="1"/>
  </cols>
  <sheetData>
    <row r="1" spans="2:7" ht="15.75" customHeight="1">
      <c r="B1" s="447" t="s">
        <v>7</v>
      </c>
      <c r="C1" s="447"/>
      <c r="F1" s="459" t="s">
        <v>217</v>
      </c>
      <c r="G1" s="460"/>
    </row>
    <row r="2" spans="2:7" ht="15.75" customHeight="1">
      <c r="B2" s="447"/>
      <c r="C2" s="447"/>
      <c r="F2" s="139"/>
      <c r="G2" s="139"/>
    </row>
    <row r="3" spans="2:7" ht="21.75" customHeight="1">
      <c r="B3" s="461" t="s">
        <v>218</v>
      </c>
      <c r="C3" s="461"/>
      <c r="D3" s="461"/>
      <c r="E3" s="461"/>
      <c r="F3" s="461"/>
      <c r="G3" s="461"/>
    </row>
    <row r="4" spans="2:7" ht="17.25" customHeight="1">
      <c r="B4" s="451" t="s">
        <v>219</v>
      </c>
      <c r="C4" s="451"/>
      <c r="D4" s="451"/>
      <c r="E4" s="451"/>
      <c r="F4" s="451"/>
      <c r="G4" s="451"/>
    </row>
    <row r="5" spans="2:7" ht="17.25" customHeight="1">
      <c r="B5" s="451" t="s">
        <v>271</v>
      </c>
      <c r="C5" s="451"/>
      <c r="D5" s="451"/>
      <c r="E5" s="451"/>
      <c r="F5" s="451"/>
      <c r="G5" s="451"/>
    </row>
    <row r="6" ht="18" customHeight="1" thickBot="1">
      <c r="G6" s="141" t="s">
        <v>220</v>
      </c>
    </row>
    <row r="7" spans="2:7" ht="34.5" customHeight="1" thickBot="1" thickTop="1">
      <c r="B7" s="454" t="s">
        <v>166</v>
      </c>
      <c r="C7" s="455"/>
      <c r="D7" s="142" t="s">
        <v>221</v>
      </c>
      <c r="E7" s="142" t="s">
        <v>222</v>
      </c>
      <c r="F7" s="143" t="s">
        <v>223</v>
      </c>
      <c r="G7" s="144" t="s">
        <v>224</v>
      </c>
    </row>
    <row r="8" spans="2:7" ht="18" customHeight="1" thickBot="1" thickTop="1">
      <c r="B8" s="456">
        <v>1</v>
      </c>
      <c r="C8" s="457"/>
      <c r="D8" s="145">
        <v>2</v>
      </c>
      <c r="E8" s="145"/>
      <c r="F8" s="145">
        <v>3</v>
      </c>
      <c r="G8" s="146">
        <v>4</v>
      </c>
    </row>
    <row r="9" spans="2:7" ht="18" customHeight="1" thickTop="1">
      <c r="B9" s="452" t="s">
        <v>258</v>
      </c>
      <c r="C9" s="453"/>
      <c r="D9" s="147"/>
      <c r="E9" s="147"/>
      <c r="F9" s="148"/>
      <c r="G9" s="149"/>
    </row>
    <row r="10" spans="2:7" ht="18" customHeight="1">
      <c r="B10" s="441" t="s">
        <v>225</v>
      </c>
      <c r="C10" s="442"/>
      <c r="D10" s="150" t="s">
        <v>171</v>
      </c>
      <c r="E10" s="150"/>
      <c r="F10" s="151">
        <v>113005624543</v>
      </c>
      <c r="G10" s="152"/>
    </row>
    <row r="11" spans="2:7" ht="18" customHeight="1">
      <c r="B11" s="441" t="s">
        <v>226</v>
      </c>
      <c r="C11" s="442"/>
      <c r="D11" s="150" t="s">
        <v>227</v>
      </c>
      <c r="E11" s="150"/>
      <c r="F11" s="151">
        <v>17191740361</v>
      </c>
      <c r="G11" s="152"/>
    </row>
    <row r="12" spans="2:7" ht="18" customHeight="1">
      <c r="B12" s="441" t="s">
        <v>228</v>
      </c>
      <c r="C12" s="442"/>
      <c r="D12" s="150" t="s">
        <v>173</v>
      </c>
      <c r="E12" s="150"/>
      <c r="F12" s="151">
        <v>2986603183</v>
      </c>
      <c r="G12" s="152"/>
    </row>
    <row r="13" spans="2:7" ht="18" customHeight="1">
      <c r="B13" s="441" t="s">
        <v>229</v>
      </c>
      <c r="C13" s="442"/>
      <c r="D13" s="150" t="s">
        <v>175</v>
      </c>
      <c r="E13" s="150"/>
      <c r="F13" s="151">
        <v>3647303051</v>
      </c>
      <c r="G13" s="152"/>
    </row>
    <row r="14" spans="2:7" ht="18" customHeight="1">
      <c r="B14" s="441" t="s">
        <v>230</v>
      </c>
      <c r="C14" s="442"/>
      <c r="D14" s="150" t="s">
        <v>177</v>
      </c>
      <c r="E14" s="150"/>
      <c r="F14" s="151">
        <v>132462999</v>
      </c>
      <c r="G14" s="152"/>
    </row>
    <row r="15" spans="2:7" ht="18" customHeight="1">
      <c r="B15" s="441" t="s">
        <v>231</v>
      </c>
      <c r="C15" s="442"/>
      <c r="D15" s="150" t="s">
        <v>179</v>
      </c>
      <c r="E15" s="150"/>
      <c r="F15" s="151">
        <v>1385165428</v>
      </c>
      <c r="G15" s="152"/>
    </row>
    <row r="16" spans="2:7" ht="18" customHeight="1">
      <c r="B16" s="441" t="s">
        <v>232</v>
      </c>
      <c r="C16" s="442"/>
      <c r="D16" s="150" t="s">
        <v>181</v>
      </c>
      <c r="E16" s="150"/>
      <c r="F16" s="151">
        <v>15877012946</v>
      </c>
      <c r="G16" s="152"/>
    </row>
    <row r="17" spans="2:8" ht="18" customHeight="1">
      <c r="B17" s="443" t="s">
        <v>233</v>
      </c>
      <c r="C17" s="458"/>
      <c r="D17" s="153">
        <v>20</v>
      </c>
      <c r="E17" s="153"/>
      <c r="F17" s="154">
        <v>74555667431</v>
      </c>
      <c r="G17" s="155">
        <f>G10+G15-G11-G12-G13-G14-G16</f>
        <v>0</v>
      </c>
      <c r="H17" s="120">
        <f>74482904264-353974981+426738148</f>
        <v>74555667431</v>
      </c>
    </row>
    <row r="18" spans="2:7" ht="4.5" customHeight="1">
      <c r="B18" s="157"/>
      <c r="C18" s="158"/>
      <c r="D18" s="159"/>
      <c r="E18" s="159"/>
      <c r="F18" s="160"/>
      <c r="G18" s="161"/>
    </row>
    <row r="19" spans="2:7" ht="18" customHeight="1">
      <c r="B19" s="443"/>
      <c r="C19" s="458"/>
      <c r="D19" s="153"/>
      <c r="E19" s="153"/>
      <c r="F19" s="151"/>
      <c r="G19" s="152"/>
    </row>
    <row r="20" spans="2:7" ht="18" customHeight="1">
      <c r="B20" s="443" t="s">
        <v>259</v>
      </c>
      <c r="C20" s="444"/>
      <c r="D20" s="150"/>
      <c r="E20" s="150"/>
      <c r="F20" s="151"/>
      <c r="G20" s="152"/>
    </row>
    <row r="21" spans="2:7" ht="18" customHeight="1">
      <c r="B21" s="441" t="s">
        <v>234</v>
      </c>
      <c r="C21" s="442"/>
      <c r="D21" s="150">
        <v>21</v>
      </c>
      <c r="E21" s="150" t="s">
        <v>235</v>
      </c>
      <c r="F21" s="151"/>
      <c r="G21" s="152"/>
    </row>
    <row r="22" spans="2:7" ht="18" customHeight="1">
      <c r="B22" s="441" t="s">
        <v>236</v>
      </c>
      <c r="C22" s="442"/>
      <c r="D22" s="150">
        <v>22</v>
      </c>
      <c r="E22" s="150"/>
      <c r="F22" s="151"/>
      <c r="G22" s="152"/>
    </row>
    <row r="23" spans="2:7" ht="18" customHeight="1">
      <c r="B23" s="441" t="s">
        <v>237</v>
      </c>
      <c r="C23" s="442"/>
      <c r="D23" s="150">
        <v>23</v>
      </c>
      <c r="E23" s="150"/>
      <c r="F23" s="151"/>
      <c r="G23" s="152"/>
    </row>
    <row r="24" spans="2:7" ht="18" customHeight="1">
      <c r="B24" s="441" t="s">
        <v>238</v>
      </c>
      <c r="C24" s="442"/>
      <c r="D24" s="150">
        <v>24</v>
      </c>
      <c r="E24" s="150"/>
      <c r="F24" s="151"/>
      <c r="G24" s="152"/>
    </row>
    <row r="25" spans="2:7" ht="18" customHeight="1">
      <c r="B25" s="441" t="s">
        <v>239</v>
      </c>
      <c r="C25" s="442"/>
      <c r="D25" s="150">
        <v>25</v>
      </c>
      <c r="E25" s="150"/>
      <c r="F25" s="151"/>
      <c r="G25" s="152"/>
    </row>
    <row r="26" spans="2:7" ht="18" customHeight="1">
      <c r="B26" s="441" t="s">
        <v>240</v>
      </c>
      <c r="C26" s="442"/>
      <c r="D26" s="150" t="s">
        <v>241</v>
      </c>
      <c r="E26" s="150"/>
      <c r="F26" s="151"/>
      <c r="G26" s="152"/>
    </row>
    <row r="27" spans="2:7" ht="18" customHeight="1">
      <c r="B27" s="441" t="s">
        <v>242</v>
      </c>
      <c r="C27" s="442"/>
      <c r="D27" s="150" t="s">
        <v>243</v>
      </c>
      <c r="E27" s="150"/>
      <c r="F27" s="151">
        <v>27249913</v>
      </c>
      <c r="G27" s="152"/>
    </row>
    <row r="28" spans="2:8" ht="18" customHeight="1">
      <c r="B28" s="445" t="s">
        <v>244</v>
      </c>
      <c r="C28" s="446"/>
      <c r="D28" s="153">
        <v>30</v>
      </c>
      <c r="E28" s="153"/>
      <c r="F28" s="154">
        <v>27249913</v>
      </c>
      <c r="G28" s="155">
        <f>G22+G24+G26+G27-G21-G23-G25</f>
        <v>0</v>
      </c>
      <c r="H28" s="120">
        <f>24293413+2956500</f>
        <v>27249913</v>
      </c>
    </row>
    <row r="29" spans="2:7" ht="4.5" customHeight="1">
      <c r="B29" s="157"/>
      <c r="C29" s="158"/>
      <c r="D29" s="159"/>
      <c r="E29" s="159"/>
      <c r="F29" s="160"/>
      <c r="G29" s="161"/>
    </row>
    <row r="30" spans="2:7" ht="18" customHeight="1">
      <c r="B30" s="445"/>
      <c r="C30" s="446"/>
      <c r="D30" s="153"/>
      <c r="E30" s="153"/>
      <c r="F30" s="151"/>
      <c r="G30" s="152"/>
    </row>
    <row r="31" spans="2:7" ht="18" customHeight="1">
      <c r="B31" s="443" t="s">
        <v>260</v>
      </c>
      <c r="C31" s="444"/>
      <c r="D31" s="150"/>
      <c r="E31" s="150"/>
      <c r="F31" s="151"/>
      <c r="G31" s="152"/>
    </row>
    <row r="32" spans="2:7" ht="18" customHeight="1">
      <c r="B32" s="441" t="s">
        <v>245</v>
      </c>
      <c r="C32" s="442"/>
      <c r="D32" s="150">
        <v>31</v>
      </c>
      <c r="E32" s="150" t="s">
        <v>186</v>
      </c>
      <c r="F32" s="151"/>
      <c r="G32" s="152"/>
    </row>
    <row r="33" spans="2:7" ht="35.25" customHeight="1">
      <c r="B33" s="441" t="s">
        <v>246</v>
      </c>
      <c r="C33" s="442"/>
      <c r="D33" s="162">
        <v>32</v>
      </c>
      <c r="E33" s="162" t="s">
        <v>186</v>
      </c>
      <c r="F33" s="151">
        <v>200000000</v>
      </c>
      <c r="G33" s="152"/>
    </row>
    <row r="34" spans="2:7" ht="18" customHeight="1">
      <c r="B34" s="441" t="s">
        <v>247</v>
      </c>
      <c r="C34" s="442"/>
      <c r="D34" s="150">
        <v>33</v>
      </c>
      <c r="E34" s="150"/>
      <c r="F34" s="151"/>
      <c r="G34" s="152"/>
    </row>
    <row r="35" spans="2:7" ht="18" customHeight="1">
      <c r="B35" s="441" t="s">
        <v>248</v>
      </c>
      <c r="C35" s="442"/>
      <c r="D35" s="150">
        <v>34</v>
      </c>
      <c r="E35" s="150"/>
      <c r="F35" s="151">
        <v>91012117974</v>
      </c>
      <c r="G35" s="152"/>
    </row>
    <row r="36" spans="2:7" ht="18" customHeight="1">
      <c r="B36" s="441" t="s">
        <v>249</v>
      </c>
      <c r="C36" s="442"/>
      <c r="D36" s="150">
        <v>35</v>
      </c>
      <c r="E36" s="150"/>
      <c r="F36" s="151"/>
      <c r="G36" s="152"/>
    </row>
    <row r="37" spans="2:7" ht="18" customHeight="1">
      <c r="B37" s="441" t="s">
        <v>250</v>
      </c>
      <c r="C37" s="442"/>
      <c r="D37" s="150">
        <v>36</v>
      </c>
      <c r="E37" s="150" t="s">
        <v>186</v>
      </c>
      <c r="F37" s="151">
        <v>49502000</v>
      </c>
      <c r="G37" s="152"/>
    </row>
    <row r="38" spans="2:9" ht="18" customHeight="1">
      <c r="B38" s="445" t="s">
        <v>251</v>
      </c>
      <c r="C38" s="446"/>
      <c r="D38" s="153">
        <v>40</v>
      </c>
      <c r="E38" s="153"/>
      <c r="F38" s="163">
        <v>-91261619974</v>
      </c>
      <c r="G38" s="164">
        <f>G32-G33+G34-G35-G36-G37</f>
        <v>0</v>
      </c>
      <c r="H38" s="120">
        <f>-91254722974-6897000</f>
        <v>-91261619974</v>
      </c>
      <c r="I38" s="156"/>
    </row>
    <row r="39" spans="2:8" ht="18" customHeight="1">
      <c r="B39" s="445" t="s">
        <v>252</v>
      </c>
      <c r="C39" s="446"/>
      <c r="D39" s="153">
        <v>50</v>
      </c>
      <c r="E39" s="153"/>
      <c r="F39" s="165">
        <v>-16678702630</v>
      </c>
      <c r="G39" s="155">
        <f>G17+G28+G38</f>
        <v>0</v>
      </c>
      <c r="H39" s="120">
        <f>-16747525297-353974981+422797648</f>
        <v>-16678702630</v>
      </c>
    </row>
    <row r="40" spans="2:8" ht="18" customHeight="1">
      <c r="B40" s="445" t="s">
        <v>253</v>
      </c>
      <c r="C40" s="446"/>
      <c r="D40" s="153">
        <v>60</v>
      </c>
      <c r="E40" s="153"/>
      <c r="F40" s="178">
        <v>22773860831</v>
      </c>
      <c r="G40" s="152"/>
      <c r="H40" s="120">
        <f>21475770697+1162610848+135479286</f>
        <v>22773860831</v>
      </c>
    </row>
    <row r="41" spans="2:7" ht="18" customHeight="1">
      <c r="B41" s="441" t="s">
        <v>254</v>
      </c>
      <c r="C41" s="442"/>
      <c r="D41" s="150" t="s">
        <v>207</v>
      </c>
      <c r="E41" s="150"/>
      <c r="F41" s="151"/>
      <c r="G41" s="152"/>
    </row>
    <row r="42" spans="2:9" ht="18" customHeight="1" thickBot="1">
      <c r="B42" s="449" t="s">
        <v>255</v>
      </c>
      <c r="C42" s="450"/>
      <c r="D42" s="166">
        <v>70</v>
      </c>
      <c r="E42" s="166" t="s">
        <v>256</v>
      </c>
      <c r="F42" s="167">
        <v>6095158201</v>
      </c>
      <c r="G42" s="168">
        <f>G39+G40+G41</f>
        <v>0</v>
      </c>
      <c r="H42" s="120">
        <f>4728245400+808635867+558276934</f>
        <v>6095158201</v>
      </c>
      <c r="I42" s="138" t="s">
        <v>262</v>
      </c>
    </row>
    <row r="43" spans="2:8" s="169" customFormat="1" ht="18" customHeight="1" thickTop="1">
      <c r="B43" s="448" t="s">
        <v>267</v>
      </c>
      <c r="C43" s="448"/>
      <c r="D43" s="448"/>
      <c r="E43" s="448"/>
      <c r="F43" s="448"/>
      <c r="G43" s="448"/>
      <c r="H43" s="176"/>
    </row>
    <row r="44" spans="2:7" ht="18" customHeight="1">
      <c r="B44" s="447" t="s">
        <v>257</v>
      </c>
      <c r="C44" s="447"/>
      <c r="D44" s="447"/>
      <c r="E44" s="447"/>
      <c r="F44" s="447"/>
      <c r="G44" s="447"/>
    </row>
    <row r="47" ht="18" customHeight="1">
      <c r="B47" s="133"/>
    </row>
  </sheetData>
  <mergeCells count="42">
    <mergeCell ref="B2:C2"/>
    <mergeCell ref="B1:C1"/>
    <mergeCell ref="F1:G1"/>
    <mergeCell ref="B17:C17"/>
    <mergeCell ref="B10:C10"/>
    <mergeCell ref="B11:C11"/>
    <mergeCell ref="B12:C12"/>
    <mergeCell ref="B13:C13"/>
    <mergeCell ref="B3:G3"/>
    <mergeCell ref="B4:G4"/>
    <mergeCell ref="B20:C20"/>
    <mergeCell ref="B21:C21"/>
    <mergeCell ref="B22:C22"/>
    <mergeCell ref="B23:C23"/>
    <mergeCell ref="B14:C14"/>
    <mergeCell ref="B15:C15"/>
    <mergeCell ref="B16:C16"/>
    <mergeCell ref="B19:C19"/>
    <mergeCell ref="B5:G5"/>
    <mergeCell ref="B9:C9"/>
    <mergeCell ref="B7:C7"/>
    <mergeCell ref="B8:C8"/>
    <mergeCell ref="B44:G44"/>
    <mergeCell ref="B32:C32"/>
    <mergeCell ref="B39:C39"/>
    <mergeCell ref="B40:C40"/>
    <mergeCell ref="B37:C37"/>
    <mergeCell ref="B38:C38"/>
    <mergeCell ref="B33:C33"/>
    <mergeCell ref="B43:G43"/>
    <mergeCell ref="B42:C42"/>
    <mergeCell ref="B41:C41"/>
    <mergeCell ref="B34:C34"/>
    <mergeCell ref="B31:C31"/>
    <mergeCell ref="B36:C36"/>
    <mergeCell ref="B24:C24"/>
    <mergeCell ref="B25:C25"/>
    <mergeCell ref="B26:C26"/>
    <mergeCell ref="B35:C35"/>
    <mergeCell ref="B27:C27"/>
    <mergeCell ref="B30:C30"/>
    <mergeCell ref="B28:C28"/>
  </mergeCells>
  <printOptions horizontalCentered="1"/>
  <pageMargins left="0.17" right="0.17" top="0.25" bottom="0.25" header="0.17" footer="0.17"/>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H443"/>
  <sheetViews>
    <sheetView showGridLines="0" tabSelected="1" workbookViewId="0" topLeftCell="A121">
      <selection activeCell="D140" sqref="D140"/>
    </sheetView>
  </sheetViews>
  <sheetFormatPr defaultColWidth="9.00390625" defaultRowHeight="12.75"/>
  <cols>
    <col min="1" max="1" width="26.875" style="225" customWidth="1"/>
    <col min="2" max="2" width="16.25390625" style="225" customWidth="1"/>
    <col min="3" max="3" width="14.25390625" style="225" customWidth="1"/>
    <col min="4" max="4" width="14.125" style="225" customWidth="1"/>
    <col min="5" max="5" width="12.75390625" style="225" customWidth="1"/>
    <col min="6" max="6" width="12.875" style="225" customWidth="1"/>
    <col min="7" max="7" width="13.375" style="225" customWidth="1"/>
    <col min="8" max="8" width="16.875" style="225" bestFit="1" customWidth="1"/>
    <col min="9" max="16384" width="9.125" style="225" customWidth="1"/>
  </cols>
  <sheetData>
    <row r="1" spans="1:7" ht="16.5" customHeight="1">
      <c r="A1" s="223" t="s">
        <v>272</v>
      </c>
      <c r="B1" s="223"/>
      <c r="C1" s="223"/>
      <c r="D1" s="224"/>
      <c r="F1" s="462" t="s">
        <v>273</v>
      </c>
      <c r="G1" s="462"/>
    </row>
    <row r="2" spans="1:7" ht="27" customHeight="1">
      <c r="A2" s="226"/>
      <c r="B2" s="227"/>
      <c r="C2" s="228"/>
      <c r="D2" s="463"/>
      <c r="E2" s="229"/>
      <c r="F2" s="464" t="s">
        <v>274</v>
      </c>
      <c r="G2" s="464"/>
    </row>
    <row r="3" spans="1:7" ht="9" customHeight="1">
      <c r="A3" s="230"/>
      <c r="B3" s="231"/>
      <c r="D3" s="463"/>
      <c r="E3" s="229"/>
      <c r="F3" s="464"/>
      <c r="G3" s="464"/>
    </row>
    <row r="4" spans="1:7" ht="21.75" customHeight="1">
      <c r="A4" s="465" t="s">
        <v>275</v>
      </c>
      <c r="B4" s="465"/>
      <c r="C4" s="465"/>
      <c r="D4" s="465"/>
      <c r="E4" s="465"/>
      <c r="F4" s="465"/>
      <c r="G4" s="465"/>
    </row>
    <row r="5" spans="1:7" ht="20.25" customHeight="1">
      <c r="A5" s="466" t="s">
        <v>276</v>
      </c>
      <c r="B5" s="466"/>
      <c r="C5" s="466"/>
      <c r="D5" s="466"/>
      <c r="E5" s="466"/>
      <c r="F5" s="466"/>
      <c r="G5" s="466"/>
    </row>
    <row r="6" spans="1:7" ht="20.25" customHeight="1">
      <c r="A6" s="233" t="s">
        <v>277</v>
      </c>
      <c r="B6" s="232"/>
      <c r="C6" s="232"/>
      <c r="D6" s="232"/>
      <c r="E6" s="232"/>
      <c r="F6" s="232"/>
      <c r="G6" s="232"/>
    </row>
    <row r="7" spans="1:7" ht="20.25" customHeight="1">
      <c r="A7" s="234" t="s">
        <v>278</v>
      </c>
      <c r="B7" s="232"/>
      <c r="C7" s="232"/>
      <c r="D7" s="232"/>
      <c r="E7" s="232"/>
      <c r="F7" s="232"/>
      <c r="G7" s="232"/>
    </row>
    <row r="8" spans="1:7" ht="20.25" customHeight="1">
      <c r="A8" s="234" t="s">
        <v>279</v>
      </c>
      <c r="B8" s="232"/>
      <c r="C8" s="232"/>
      <c r="D8" s="232"/>
      <c r="E8" s="232"/>
      <c r="F8" s="232"/>
      <c r="G8" s="232"/>
    </row>
    <row r="9" spans="1:7" ht="20.25" customHeight="1">
      <c r="A9" s="234" t="s">
        <v>280</v>
      </c>
      <c r="B9" s="232"/>
      <c r="C9" s="232"/>
      <c r="D9" s="232"/>
      <c r="E9" s="232"/>
      <c r="F9" s="232"/>
      <c r="G9" s="232"/>
    </row>
    <row r="10" spans="1:7" ht="20.25" customHeight="1">
      <c r="A10" s="234" t="s">
        <v>281</v>
      </c>
      <c r="B10" s="232"/>
      <c r="C10" s="232"/>
      <c r="D10" s="232"/>
      <c r="E10" s="232"/>
      <c r="F10" s="232"/>
      <c r="G10" s="232"/>
    </row>
    <row r="11" spans="1:7" ht="20.25" customHeight="1">
      <c r="A11" s="234" t="s">
        <v>282</v>
      </c>
      <c r="B11" s="232"/>
      <c r="C11" s="232"/>
      <c r="D11" s="232"/>
      <c r="E11" s="232"/>
      <c r="F11" s="232"/>
      <c r="G11" s="232"/>
    </row>
    <row r="12" spans="1:7" ht="20.25" customHeight="1">
      <c r="A12" s="234" t="s">
        <v>283</v>
      </c>
      <c r="B12" s="232"/>
      <c r="C12" s="232"/>
      <c r="D12" s="232"/>
      <c r="E12" s="232"/>
      <c r="F12" s="232"/>
      <c r="G12" s="232"/>
    </row>
    <row r="13" spans="1:7" ht="20.25" customHeight="1">
      <c r="A13" s="234" t="s">
        <v>284</v>
      </c>
      <c r="B13" s="232"/>
      <c r="C13" s="232"/>
      <c r="D13" s="232"/>
      <c r="E13" s="232"/>
      <c r="F13" s="232"/>
      <c r="G13" s="232"/>
    </row>
    <row r="14" spans="1:7" ht="20.25" customHeight="1">
      <c r="A14" s="234" t="s">
        <v>285</v>
      </c>
      <c r="B14" s="232"/>
      <c r="C14" s="232"/>
      <c r="D14" s="232"/>
      <c r="E14" s="232"/>
      <c r="F14" s="232"/>
      <c r="G14" s="232"/>
    </row>
    <row r="15" spans="1:6" ht="21" customHeight="1">
      <c r="A15" s="235" t="s">
        <v>286</v>
      </c>
      <c r="B15" s="238"/>
      <c r="C15" s="238"/>
      <c r="D15" s="238"/>
      <c r="E15" s="238"/>
      <c r="F15" s="238"/>
    </row>
    <row r="16" spans="1:6" ht="16.5" customHeight="1">
      <c r="A16" s="239" t="s">
        <v>287</v>
      </c>
      <c r="B16" s="240" t="s">
        <v>288</v>
      </c>
      <c r="C16" s="239"/>
      <c r="D16" s="239"/>
      <c r="E16" s="238"/>
      <c r="F16" s="238"/>
    </row>
    <row r="17" spans="1:6" ht="16.5" customHeight="1">
      <c r="A17" s="239" t="s">
        <v>289</v>
      </c>
      <c r="B17" s="241" t="s">
        <v>290</v>
      </c>
      <c r="C17" s="241"/>
      <c r="D17" s="241"/>
      <c r="E17" s="238"/>
      <c r="F17" s="238"/>
    </row>
    <row r="18" spans="1:7" ht="18.75" customHeight="1">
      <c r="A18" s="467" t="s">
        <v>291</v>
      </c>
      <c r="B18" s="467"/>
      <c r="C18" s="241" t="s">
        <v>292</v>
      </c>
      <c r="D18" s="241"/>
      <c r="E18" s="242"/>
      <c r="F18" s="242"/>
      <c r="G18" s="242"/>
    </row>
    <row r="19" spans="1:7" ht="19.5" customHeight="1">
      <c r="A19" s="243" t="s">
        <v>293</v>
      </c>
      <c r="B19" s="243"/>
      <c r="C19" s="243"/>
      <c r="D19" s="243"/>
      <c r="E19" s="242"/>
      <c r="F19" s="242"/>
      <c r="G19" s="242"/>
    </row>
    <row r="20" spans="1:6" ht="23.25" customHeight="1">
      <c r="A20" s="235" t="s">
        <v>294</v>
      </c>
      <c r="B20" s="238"/>
      <c r="C20" s="238"/>
      <c r="D20" s="238"/>
      <c r="E20" s="238"/>
      <c r="F20" s="238"/>
    </row>
    <row r="21" spans="1:6" ht="16.5" customHeight="1">
      <c r="A21" s="238" t="s">
        <v>295</v>
      </c>
      <c r="B21" s="244" t="s">
        <v>296</v>
      </c>
      <c r="C21" s="238"/>
      <c r="D21" s="238"/>
      <c r="E21" s="238"/>
      <c r="F21" s="238"/>
    </row>
    <row r="22" spans="1:6" ht="16.5" customHeight="1">
      <c r="A22" s="238" t="s">
        <v>297</v>
      </c>
      <c r="B22" s="238"/>
      <c r="C22" s="244" t="s">
        <v>298</v>
      </c>
      <c r="D22" s="238"/>
      <c r="E22" s="238"/>
      <c r="F22" s="238"/>
    </row>
    <row r="23" spans="1:6" ht="22.5" customHeight="1">
      <c r="A23" s="235" t="s">
        <v>299</v>
      </c>
      <c r="B23" s="238"/>
      <c r="C23" s="238"/>
      <c r="D23" s="238"/>
      <c r="E23" s="238"/>
      <c r="F23" s="238"/>
    </row>
    <row r="24" spans="1:7" ht="17.25" customHeight="1">
      <c r="A24" s="468" t="s">
        <v>300</v>
      </c>
      <c r="B24" s="469"/>
      <c r="C24" s="469"/>
      <c r="D24" s="469"/>
      <c r="E24" s="242"/>
      <c r="F24" s="242"/>
      <c r="G24" s="242"/>
    </row>
    <row r="25" spans="1:7" ht="17.25" customHeight="1">
      <c r="A25" s="468" t="s">
        <v>301</v>
      </c>
      <c r="B25" s="469"/>
      <c r="C25" s="469"/>
      <c r="D25" s="469"/>
      <c r="E25" s="242"/>
      <c r="F25" s="242"/>
      <c r="G25" s="242"/>
    </row>
    <row r="26" spans="1:6" ht="17.25" customHeight="1">
      <c r="A26" s="239" t="s">
        <v>302</v>
      </c>
      <c r="B26" s="240" t="s">
        <v>303</v>
      </c>
      <c r="C26" s="239"/>
      <c r="D26" s="239"/>
      <c r="E26" s="238"/>
      <c r="F26" s="238"/>
    </row>
    <row r="27" spans="1:6" ht="22.5" customHeight="1">
      <c r="A27" s="235" t="s">
        <v>304</v>
      </c>
      <c r="B27" s="238"/>
      <c r="C27" s="238"/>
      <c r="D27" s="238"/>
      <c r="E27" s="238"/>
      <c r="F27" s="238"/>
    </row>
    <row r="28" spans="1:7" ht="34.5" customHeight="1">
      <c r="A28" s="468" t="s">
        <v>305</v>
      </c>
      <c r="B28" s="468"/>
      <c r="C28" s="468"/>
      <c r="D28" s="468"/>
      <c r="E28" s="468"/>
      <c r="F28" s="468"/>
      <c r="G28" s="468"/>
    </row>
    <row r="29" spans="1:7" ht="36" customHeight="1">
      <c r="A29" s="468" t="s">
        <v>306</v>
      </c>
      <c r="B29" s="468"/>
      <c r="C29" s="468"/>
      <c r="D29" s="468"/>
      <c r="E29" s="468"/>
      <c r="F29" s="468"/>
      <c r="G29" s="468"/>
    </row>
    <row r="30" spans="1:6" ht="16.5" customHeight="1">
      <c r="A30" s="238" t="s">
        <v>307</v>
      </c>
      <c r="B30" s="238"/>
      <c r="C30" s="238"/>
      <c r="D30" s="238"/>
      <c r="E30" s="238"/>
      <c r="F30" s="238"/>
    </row>
    <row r="31" spans="1:6" ht="16.5" customHeight="1">
      <c r="A31" s="238" t="s">
        <v>308</v>
      </c>
      <c r="B31" s="238"/>
      <c r="C31" s="244" t="s">
        <v>309</v>
      </c>
      <c r="D31" s="238"/>
      <c r="E31" s="238"/>
      <c r="F31" s="238"/>
    </row>
    <row r="32" spans="1:6" ht="16.5" customHeight="1">
      <c r="A32" s="246" t="s">
        <v>310</v>
      </c>
      <c r="B32" s="238"/>
      <c r="C32" s="238"/>
      <c r="D32" s="238"/>
      <c r="E32" s="238"/>
      <c r="F32" s="238"/>
    </row>
    <row r="33" spans="1:6" ht="16.5" customHeight="1">
      <c r="A33" s="470" t="s">
        <v>311</v>
      </c>
      <c r="B33" s="470"/>
      <c r="C33" s="470"/>
      <c r="D33" s="470"/>
      <c r="E33" s="238"/>
      <c r="F33" s="238"/>
    </row>
    <row r="34" spans="1:6" ht="16.5" customHeight="1">
      <c r="A34" s="471" t="s">
        <v>312</v>
      </c>
      <c r="B34" s="471"/>
      <c r="C34" s="471"/>
      <c r="D34" s="471"/>
      <c r="E34" s="238"/>
      <c r="F34" s="238"/>
    </row>
    <row r="35" spans="1:6" ht="21.75" customHeight="1">
      <c r="A35" s="246" t="s">
        <v>313</v>
      </c>
      <c r="B35" s="238"/>
      <c r="C35" s="238"/>
      <c r="D35" s="238"/>
      <c r="E35" s="238"/>
      <c r="F35" s="238"/>
    </row>
    <row r="36" spans="1:6" ht="19.5" customHeight="1">
      <c r="A36" s="471" t="s">
        <v>314</v>
      </c>
      <c r="B36" s="472"/>
      <c r="C36" s="472"/>
      <c r="D36" s="472"/>
      <c r="E36" s="238"/>
      <c r="F36" s="238"/>
    </row>
    <row r="37" spans="1:6" ht="16.5" customHeight="1">
      <c r="A37" s="246" t="s">
        <v>315</v>
      </c>
      <c r="B37" s="238"/>
      <c r="C37" s="238"/>
      <c r="D37" s="244"/>
      <c r="E37" s="238"/>
      <c r="F37" s="238"/>
    </row>
    <row r="38" spans="1:6" ht="22.5" customHeight="1">
      <c r="A38" s="246" t="s">
        <v>316</v>
      </c>
      <c r="B38" s="238"/>
      <c r="C38" s="238"/>
      <c r="D38" s="244"/>
      <c r="E38" s="238"/>
      <c r="F38" s="238"/>
    </row>
    <row r="39" spans="1:6" ht="16.5" customHeight="1">
      <c r="A39" s="246" t="s">
        <v>317</v>
      </c>
      <c r="B39" s="238"/>
      <c r="C39" s="238"/>
      <c r="D39" s="244"/>
      <c r="E39" s="238"/>
      <c r="F39" s="238"/>
    </row>
    <row r="40" spans="1:6" ht="16.5" customHeight="1">
      <c r="A40" s="246" t="s">
        <v>318</v>
      </c>
      <c r="B40" s="238"/>
      <c r="C40" s="238"/>
      <c r="D40" s="238"/>
      <c r="E40" s="238"/>
      <c r="F40" s="238"/>
    </row>
    <row r="41" spans="1:6" ht="19.5" customHeight="1">
      <c r="A41" s="246" t="s">
        <v>319</v>
      </c>
      <c r="B41" s="238"/>
      <c r="C41" s="238"/>
      <c r="D41" s="238"/>
      <c r="E41" s="238"/>
      <c r="F41" s="238"/>
    </row>
    <row r="42" spans="1:6" ht="16.5" customHeight="1">
      <c r="A42" s="246" t="s">
        <v>320</v>
      </c>
      <c r="B42" s="238"/>
      <c r="C42" s="238"/>
      <c r="D42" s="238"/>
      <c r="E42" s="238"/>
      <c r="F42" s="238"/>
    </row>
    <row r="43" spans="1:6" ht="16.5" customHeight="1">
      <c r="A43" s="246" t="s">
        <v>321</v>
      </c>
      <c r="B43" s="238"/>
      <c r="C43" s="238"/>
      <c r="D43" s="238"/>
      <c r="E43" s="238"/>
      <c r="F43" s="238"/>
    </row>
    <row r="44" spans="1:6" ht="16.5" customHeight="1">
      <c r="A44" s="246" t="s">
        <v>322</v>
      </c>
      <c r="B44" s="238"/>
      <c r="C44" s="238"/>
      <c r="D44" s="238"/>
      <c r="E44" s="238"/>
      <c r="F44" s="238"/>
    </row>
    <row r="45" spans="1:6" ht="16.5" customHeight="1">
      <c r="A45" s="246" t="s">
        <v>323</v>
      </c>
      <c r="B45" s="238"/>
      <c r="C45" s="238"/>
      <c r="D45" s="238"/>
      <c r="E45" s="238"/>
      <c r="F45" s="238"/>
    </row>
    <row r="46" spans="1:6" ht="24" customHeight="1">
      <c r="A46" s="246" t="s">
        <v>324</v>
      </c>
      <c r="B46" s="238"/>
      <c r="C46" s="238"/>
      <c r="D46" s="238"/>
      <c r="E46" s="238"/>
      <c r="F46" s="238"/>
    </row>
    <row r="47" spans="1:6" ht="21" customHeight="1">
      <c r="A47" s="246" t="s">
        <v>325</v>
      </c>
      <c r="B47" s="238"/>
      <c r="C47" s="238"/>
      <c r="D47" s="238"/>
      <c r="E47" s="238"/>
      <c r="F47" s="238"/>
    </row>
    <row r="48" spans="1:6" ht="18.75" customHeight="1">
      <c r="A48" s="246" t="s">
        <v>326</v>
      </c>
      <c r="B48" s="238"/>
      <c r="C48" s="238"/>
      <c r="D48" s="238"/>
      <c r="E48" s="238"/>
      <c r="F48" s="238"/>
    </row>
    <row r="49" spans="1:6" ht="22.5" customHeight="1">
      <c r="A49" s="246" t="s">
        <v>327</v>
      </c>
      <c r="B49" s="238"/>
      <c r="C49" s="238"/>
      <c r="D49" s="238"/>
      <c r="E49" s="238"/>
      <c r="F49" s="238"/>
    </row>
    <row r="50" spans="1:6" ht="16.5" customHeight="1">
      <c r="A50" s="246" t="s">
        <v>328</v>
      </c>
      <c r="B50" s="238"/>
      <c r="C50" s="238"/>
      <c r="D50" s="238"/>
      <c r="E50" s="238"/>
      <c r="F50" s="238"/>
    </row>
    <row r="51" spans="1:6" ht="16.5" customHeight="1">
      <c r="A51" s="246" t="s">
        <v>329</v>
      </c>
      <c r="B51" s="238"/>
      <c r="C51" s="238"/>
      <c r="D51" s="238"/>
      <c r="E51" s="238"/>
      <c r="F51" s="238"/>
    </row>
    <row r="52" spans="1:6" ht="16.5" customHeight="1">
      <c r="A52" s="246" t="s">
        <v>330</v>
      </c>
      <c r="B52" s="238"/>
      <c r="C52" s="238"/>
      <c r="D52" s="238"/>
      <c r="E52" s="238"/>
      <c r="F52" s="238"/>
    </row>
    <row r="53" spans="1:6" ht="16.5" customHeight="1">
      <c r="A53" s="246" t="s">
        <v>331</v>
      </c>
      <c r="B53" s="238"/>
      <c r="C53" s="238"/>
      <c r="D53" s="238"/>
      <c r="E53" s="238"/>
      <c r="F53" s="238"/>
    </row>
    <row r="54" spans="1:6" ht="21" customHeight="1">
      <c r="A54" s="246" t="s">
        <v>332</v>
      </c>
      <c r="B54" s="238"/>
      <c r="C54" s="238"/>
      <c r="D54" s="238"/>
      <c r="E54" s="238"/>
      <c r="F54" s="238"/>
    </row>
    <row r="55" spans="1:6" ht="20.25" customHeight="1">
      <c r="A55" s="246" t="s">
        <v>333</v>
      </c>
      <c r="B55" s="238"/>
      <c r="C55" s="238"/>
      <c r="D55" s="238"/>
      <c r="E55" s="238"/>
      <c r="F55" s="238"/>
    </row>
    <row r="56" spans="1:6" ht="22.5" customHeight="1">
      <c r="A56" s="246" t="s">
        <v>334</v>
      </c>
      <c r="B56" s="238"/>
      <c r="C56" s="238"/>
      <c r="D56" s="238"/>
      <c r="E56" s="238"/>
      <c r="F56" s="238"/>
    </row>
    <row r="57" spans="1:7" ht="32.25" customHeight="1">
      <c r="A57" s="471" t="s">
        <v>335</v>
      </c>
      <c r="B57" s="471"/>
      <c r="C57" s="471"/>
      <c r="D57" s="471"/>
      <c r="E57" s="471"/>
      <c r="F57" s="471"/>
      <c r="G57" s="471"/>
    </row>
    <row r="58" spans="1:6" ht="15.75">
      <c r="A58" s="246" t="s">
        <v>336</v>
      </c>
      <c r="B58" s="238"/>
      <c r="C58" s="238"/>
      <c r="D58" s="238"/>
      <c r="E58" s="238"/>
      <c r="F58" s="238"/>
    </row>
    <row r="59" spans="1:6" ht="15.75">
      <c r="A59" s="246" t="s">
        <v>337</v>
      </c>
      <c r="B59" s="238"/>
      <c r="C59" s="238"/>
      <c r="D59" s="238"/>
      <c r="E59" s="238"/>
      <c r="F59" s="238"/>
    </row>
    <row r="60" spans="1:6" ht="15.75">
      <c r="A60" s="246" t="s">
        <v>338</v>
      </c>
      <c r="B60" s="238"/>
      <c r="C60" s="238"/>
      <c r="D60" s="238"/>
      <c r="E60" s="238"/>
      <c r="F60" s="238"/>
    </row>
    <row r="61" spans="1:6" ht="21" customHeight="1">
      <c r="A61" s="246" t="s">
        <v>339</v>
      </c>
      <c r="B61" s="238"/>
      <c r="C61" s="238"/>
      <c r="D61" s="238"/>
      <c r="E61" s="238"/>
      <c r="F61" s="238"/>
    </row>
    <row r="62" spans="1:6" ht="16.5" customHeight="1">
      <c r="A62" s="246" t="s">
        <v>340</v>
      </c>
      <c r="B62" s="238"/>
      <c r="C62" s="238"/>
      <c r="D62" s="238"/>
      <c r="E62" s="238"/>
      <c r="F62" s="238"/>
    </row>
    <row r="63" spans="1:6" ht="16.5" customHeight="1">
      <c r="A63" s="246" t="s">
        <v>341</v>
      </c>
      <c r="B63" s="238"/>
      <c r="C63" s="238"/>
      <c r="D63" s="238"/>
      <c r="E63" s="238"/>
      <c r="F63" s="238"/>
    </row>
    <row r="64" spans="1:6" ht="16.5" customHeight="1">
      <c r="A64" s="246" t="s">
        <v>342</v>
      </c>
      <c r="B64" s="238"/>
      <c r="C64" s="238"/>
      <c r="D64" s="238"/>
      <c r="E64" s="238"/>
      <c r="F64" s="238"/>
    </row>
    <row r="65" spans="1:6" ht="16.5" customHeight="1">
      <c r="A65" s="246" t="s">
        <v>343</v>
      </c>
      <c r="B65" s="238"/>
      <c r="C65" s="238"/>
      <c r="D65" s="238"/>
      <c r="E65" s="238"/>
      <c r="F65" s="238"/>
    </row>
    <row r="66" spans="1:7" ht="44.25" customHeight="1">
      <c r="A66" s="473" t="s">
        <v>344</v>
      </c>
      <c r="B66" s="474"/>
      <c r="C66" s="474"/>
      <c r="D66" s="474"/>
      <c r="E66" s="250"/>
      <c r="F66" s="250"/>
      <c r="G66" s="250"/>
    </row>
    <row r="67" spans="1:7" ht="32.25" customHeight="1">
      <c r="A67" s="471" t="s">
        <v>345</v>
      </c>
      <c r="B67" s="471"/>
      <c r="C67" s="471"/>
      <c r="D67" s="471"/>
      <c r="E67" s="471"/>
      <c r="F67" s="471"/>
      <c r="G67" s="471"/>
    </row>
    <row r="68" spans="1:7" ht="24" customHeight="1">
      <c r="A68" s="472" t="s">
        <v>346</v>
      </c>
      <c r="B68" s="472"/>
      <c r="C68" s="472"/>
      <c r="D68" s="472"/>
      <c r="E68" s="251"/>
      <c r="F68" s="251"/>
      <c r="G68" s="251"/>
    </row>
    <row r="69" spans="1:6" ht="21.75" customHeight="1">
      <c r="A69" s="246" t="s">
        <v>347</v>
      </c>
      <c r="B69" s="238"/>
      <c r="C69" s="238"/>
      <c r="D69" s="238"/>
      <c r="E69" s="238"/>
      <c r="F69" s="238"/>
    </row>
    <row r="70" spans="1:7" ht="24.75" customHeight="1">
      <c r="A70" s="252" t="s">
        <v>348</v>
      </c>
      <c r="B70" s="252"/>
      <c r="C70" s="252"/>
      <c r="D70" s="252"/>
      <c r="E70" s="252"/>
      <c r="F70" s="252"/>
      <c r="G70" s="252"/>
    </row>
    <row r="71" spans="1:6" ht="21.75" customHeight="1">
      <c r="A71" s="250"/>
      <c r="B71" s="238"/>
      <c r="C71" s="238"/>
      <c r="D71" s="244" t="s">
        <v>349</v>
      </c>
      <c r="E71" s="238"/>
      <c r="F71" s="238"/>
    </row>
    <row r="72" spans="1:6" ht="16.5" customHeight="1">
      <c r="A72" s="253" t="s">
        <v>350</v>
      </c>
      <c r="C72" s="475" t="s">
        <v>351</v>
      </c>
      <c r="D72" s="475"/>
      <c r="E72" s="475" t="s">
        <v>352</v>
      </c>
      <c r="F72" s="475"/>
    </row>
    <row r="73" spans="1:6" ht="16.5" customHeight="1">
      <c r="A73" s="254" t="s">
        <v>353</v>
      </c>
      <c r="C73" s="476">
        <v>3501242826</v>
      </c>
      <c r="D73" s="476"/>
      <c r="E73" s="476">
        <v>3380381021</v>
      </c>
      <c r="F73" s="476"/>
    </row>
    <row r="74" spans="1:6" ht="16.5" customHeight="1">
      <c r="A74" s="254" t="s">
        <v>354</v>
      </c>
      <c r="C74" s="476">
        <v>2593915375</v>
      </c>
      <c r="D74" s="476"/>
      <c r="E74" s="476">
        <v>21250346130</v>
      </c>
      <c r="F74" s="476"/>
    </row>
    <row r="75" spans="1:6" ht="16.5" customHeight="1">
      <c r="A75" s="254" t="s">
        <v>355</v>
      </c>
      <c r="C75" s="477"/>
      <c r="D75" s="477"/>
      <c r="E75" s="255"/>
      <c r="F75" s="238"/>
    </row>
    <row r="76" spans="2:6" ht="16.5" customHeight="1">
      <c r="B76" s="249" t="s">
        <v>356</v>
      </c>
      <c r="C76" s="478">
        <v>6095158201</v>
      </c>
      <c r="D76" s="478"/>
      <c r="E76" s="478">
        <v>24630727151</v>
      </c>
      <c r="F76" s="478"/>
    </row>
    <row r="77" spans="1:6" ht="18" customHeight="1">
      <c r="A77" s="256"/>
      <c r="B77" s="256"/>
      <c r="C77" s="256"/>
      <c r="D77" s="256"/>
      <c r="E77" s="238"/>
      <c r="F77" s="238"/>
    </row>
    <row r="78" spans="1:6" ht="33" customHeight="1">
      <c r="A78" s="479" t="s">
        <v>357</v>
      </c>
      <c r="B78" s="479"/>
      <c r="C78" s="475" t="s">
        <v>351</v>
      </c>
      <c r="D78" s="475"/>
      <c r="E78" s="475" t="s">
        <v>352</v>
      </c>
      <c r="F78" s="475"/>
    </row>
    <row r="79" spans="1:6" ht="16.5" customHeight="1">
      <c r="A79" s="254" t="s">
        <v>358</v>
      </c>
      <c r="B79" s="257"/>
      <c r="C79" s="477"/>
      <c r="D79" s="477"/>
      <c r="E79" s="480">
        <v>0</v>
      </c>
      <c r="F79" s="480"/>
    </row>
    <row r="80" spans="1:6" ht="16.5" customHeight="1">
      <c r="A80" s="254" t="s">
        <v>359</v>
      </c>
      <c r="B80" s="257"/>
      <c r="C80" s="476">
        <v>0</v>
      </c>
      <c r="D80" s="476"/>
      <c r="E80" s="476">
        <v>170000000</v>
      </c>
      <c r="F80" s="476"/>
    </row>
    <row r="81" spans="1:6" ht="16.5" customHeight="1">
      <c r="A81" s="254" t="s">
        <v>360</v>
      </c>
      <c r="B81" s="257"/>
      <c r="C81" s="477"/>
      <c r="D81" s="477"/>
      <c r="E81" s="258"/>
      <c r="F81" s="238"/>
    </row>
    <row r="82" spans="1:6" ht="16.5" customHeight="1">
      <c r="A82" s="253"/>
      <c r="B82" s="249" t="s">
        <v>356</v>
      </c>
      <c r="C82" s="478">
        <v>0</v>
      </c>
      <c r="D82" s="478"/>
      <c r="E82" s="478">
        <v>170000000</v>
      </c>
      <c r="F82" s="478"/>
    </row>
    <row r="83" spans="1:6" ht="15.75" customHeight="1">
      <c r="A83" s="256"/>
      <c r="B83" s="256"/>
      <c r="C83" s="259"/>
      <c r="D83" s="259"/>
      <c r="E83" s="238"/>
      <c r="F83" s="238"/>
    </row>
    <row r="84" spans="1:6" ht="21.75" customHeight="1">
      <c r="A84" s="473" t="s">
        <v>361</v>
      </c>
      <c r="B84" s="473"/>
      <c r="C84" s="475" t="s">
        <v>351</v>
      </c>
      <c r="D84" s="475"/>
      <c r="E84" s="475" t="s">
        <v>352</v>
      </c>
      <c r="F84" s="475"/>
    </row>
    <row r="85" spans="1:6" ht="16.5" customHeight="1">
      <c r="A85" s="260" t="s">
        <v>362</v>
      </c>
      <c r="B85" s="260"/>
      <c r="C85" s="477"/>
      <c r="D85" s="477"/>
      <c r="E85" s="476">
        <v>0</v>
      </c>
      <c r="F85" s="476"/>
    </row>
    <row r="86" spans="1:6" ht="16.5" customHeight="1">
      <c r="A86" s="481" t="s">
        <v>363</v>
      </c>
      <c r="B86" s="481"/>
      <c r="C86" s="477"/>
      <c r="D86" s="477"/>
      <c r="E86" s="476">
        <v>0</v>
      </c>
      <c r="F86" s="476"/>
    </row>
    <row r="87" spans="1:6" ht="16.5" customHeight="1">
      <c r="A87" s="481" t="s">
        <v>364</v>
      </c>
      <c r="B87" s="481"/>
      <c r="C87" s="477"/>
      <c r="D87" s="477"/>
      <c r="E87" s="476">
        <v>0</v>
      </c>
      <c r="F87" s="476"/>
    </row>
    <row r="88" spans="1:6" ht="16.5" customHeight="1">
      <c r="A88" s="481" t="s">
        <v>365</v>
      </c>
      <c r="B88" s="481"/>
      <c r="C88" s="482">
        <v>10773558921</v>
      </c>
      <c r="D88" s="482"/>
      <c r="E88" s="476">
        <v>903068179</v>
      </c>
      <c r="F88" s="476"/>
    </row>
    <row r="89" spans="1:6" ht="21" customHeight="1">
      <c r="A89" s="257"/>
      <c r="B89" s="249" t="s">
        <v>356</v>
      </c>
      <c r="C89" s="478">
        <v>10773558921</v>
      </c>
      <c r="D89" s="478"/>
      <c r="E89" s="478">
        <v>903068179</v>
      </c>
      <c r="F89" s="478"/>
    </row>
    <row r="90" spans="1:6" ht="14.25" customHeight="1">
      <c r="A90" s="257"/>
      <c r="B90" s="257"/>
      <c r="C90" s="262"/>
      <c r="D90" s="262"/>
      <c r="E90" s="263"/>
      <c r="F90" s="264"/>
    </row>
    <row r="91" spans="1:6" ht="22.5" customHeight="1">
      <c r="A91" s="257" t="s">
        <v>366</v>
      </c>
      <c r="B91" s="257"/>
      <c r="C91" s="475" t="s">
        <v>351</v>
      </c>
      <c r="D91" s="475"/>
      <c r="E91" s="475" t="s">
        <v>352</v>
      </c>
      <c r="F91" s="475"/>
    </row>
    <row r="92" spans="1:6" ht="16.5" customHeight="1">
      <c r="A92" s="260" t="s">
        <v>367</v>
      </c>
      <c r="B92" s="257"/>
      <c r="C92" s="483"/>
      <c r="D92" s="483"/>
      <c r="E92" s="483">
        <v>0</v>
      </c>
      <c r="F92" s="483"/>
    </row>
    <row r="93" spans="1:6" ht="16.5" customHeight="1">
      <c r="A93" s="260" t="s">
        <v>368</v>
      </c>
      <c r="B93" s="257"/>
      <c r="C93" s="483">
        <v>2219125237</v>
      </c>
      <c r="D93" s="483"/>
      <c r="E93" s="483">
        <v>2274837405</v>
      </c>
      <c r="F93" s="483"/>
    </row>
    <row r="94" spans="1:6" ht="16.5" customHeight="1">
      <c r="A94" s="260" t="s">
        <v>369</v>
      </c>
      <c r="B94" s="257"/>
      <c r="C94" s="483">
        <v>80631619</v>
      </c>
      <c r="D94" s="483"/>
      <c r="E94" s="483">
        <v>92863632</v>
      </c>
      <c r="F94" s="483"/>
    </row>
    <row r="95" spans="1:6" ht="16.5" customHeight="1">
      <c r="A95" s="260" t="s">
        <v>370</v>
      </c>
      <c r="B95" s="257"/>
      <c r="C95" s="483">
        <v>5640280602</v>
      </c>
      <c r="D95" s="483"/>
      <c r="E95" s="483">
        <v>4288145324</v>
      </c>
      <c r="F95" s="483"/>
    </row>
    <row r="96" spans="1:6" ht="19.5" customHeight="1">
      <c r="A96" s="260" t="s">
        <v>371</v>
      </c>
      <c r="B96" s="257"/>
      <c r="C96" s="483">
        <v>2077743593</v>
      </c>
      <c r="D96" s="483"/>
      <c r="E96" s="483">
        <v>2311266847</v>
      </c>
      <c r="F96" s="483"/>
    </row>
    <row r="97" spans="1:6" ht="16.5" customHeight="1">
      <c r="A97" s="260" t="s">
        <v>372</v>
      </c>
      <c r="B97" s="257"/>
      <c r="C97" s="483">
        <v>9738440550</v>
      </c>
      <c r="D97" s="483"/>
      <c r="E97" s="483">
        <v>14713482269</v>
      </c>
      <c r="F97" s="483"/>
    </row>
    <row r="98" spans="1:6" ht="16.5" customHeight="1">
      <c r="A98" s="260" t="s">
        <v>373</v>
      </c>
      <c r="B98" s="257"/>
      <c r="C98" s="483"/>
      <c r="D98" s="483"/>
      <c r="E98" s="483">
        <v>0</v>
      </c>
      <c r="F98" s="483"/>
    </row>
    <row r="99" spans="1:6" ht="16.5" customHeight="1">
      <c r="A99" s="260" t="s">
        <v>374</v>
      </c>
      <c r="B99" s="257"/>
      <c r="C99" s="483"/>
      <c r="D99" s="483"/>
      <c r="E99" s="483">
        <v>0</v>
      </c>
      <c r="F99" s="483"/>
    </row>
    <row r="100" spans="1:6" ht="16.5" customHeight="1">
      <c r="A100" s="260" t="s">
        <v>375</v>
      </c>
      <c r="B100" s="257"/>
      <c r="C100" s="483"/>
      <c r="D100" s="483"/>
      <c r="E100" s="483">
        <v>0</v>
      </c>
      <c r="F100" s="483"/>
    </row>
    <row r="101" spans="1:6" ht="16.5" customHeight="1">
      <c r="A101" s="248"/>
      <c r="B101" s="249" t="s">
        <v>356</v>
      </c>
      <c r="C101" s="484">
        <v>19756221601</v>
      </c>
      <c r="D101" s="484"/>
      <c r="E101" s="484">
        <v>23680595477</v>
      </c>
      <c r="F101" s="484"/>
    </row>
    <row r="102" spans="1:6" ht="9" customHeight="1">
      <c r="A102" s="248"/>
      <c r="B102" s="248"/>
      <c r="C102" s="266"/>
      <c r="D102" s="266" t="s">
        <v>376</v>
      </c>
      <c r="E102" s="257"/>
      <c r="F102" s="257"/>
    </row>
    <row r="103" spans="1:6" ht="16.5" customHeight="1">
      <c r="A103" s="247" t="s">
        <v>377</v>
      </c>
      <c r="B103" s="264"/>
      <c r="C103" s="264"/>
      <c r="D103" s="264"/>
      <c r="E103" s="264"/>
      <c r="F103" s="264"/>
    </row>
    <row r="104" spans="1:4" ht="18.75" customHeight="1">
      <c r="A104" s="247" t="s">
        <v>378</v>
      </c>
      <c r="D104" s="267"/>
    </row>
    <row r="105" spans="1:7" ht="21.75" customHeight="1">
      <c r="A105" s="471" t="s">
        <v>379</v>
      </c>
      <c r="B105" s="471"/>
      <c r="C105" s="471"/>
      <c r="D105" s="471"/>
      <c r="E105" s="471"/>
      <c r="F105" s="471"/>
      <c r="G105" s="471"/>
    </row>
    <row r="106" ht="12.75" customHeight="1">
      <c r="A106" s="247"/>
    </row>
    <row r="107" spans="1:6" ht="31.5">
      <c r="A107" s="257" t="s">
        <v>380</v>
      </c>
      <c r="C107" s="475" t="s">
        <v>351</v>
      </c>
      <c r="D107" s="475"/>
      <c r="E107" s="475" t="s">
        <v>352</v>
      </c>
      <c r="F107" s="475"/>
    </row>
    <row r="108" spans="1:6" ht="15.75">
      <c r="A108" s="260" t="s">
        <v>381</v>
      </c>
      <c r="C108" s="483">
        <v>0</v>
      </c>
      <c r="D108" s="483"/>
      <c r="E108" s="483">
        <v>0</v>
      </c>
      <c r="F108" s="483"/>
    </row>
    <row r="109" spans="1:6" ht="18.75" customHeight="1">
      <c r="A109" s="481" t="s">
        <v>382</v>
      </c>
      <c r="B109" s="481"/>
      <c r="C109" s="483">
        <v>2549878125</v>
      </c>
      <c r="D109" s="483"/>
      <c r="E109" s="483">
        <v>0</v>
      </c>
      <c r="F109" s="483"/>
    </row>
    <row r="110" spans="1:4" ht="15.75">
      <c r="A110" s="257"/>
      <c r="B110" s="249" t="s">
        <v>356</v>
      </c>
      <c r="C110" s="269"/>
      <c r="D110" s="270">
        <v>2549878125</v>
      </c>
    </row>
    <row r="111" spans="1:4" ht="7.5" customHeight="1">
      <c r="A111" s="271"/>
      <c r="C111" s="267"/>
      <c r="D111" s="271"/>
    </row>
    <row r="112" spans="1:6" ht="16.5" customHeight="1">
      <c r="A112" s="248" t="s">
        <v>383</v>
      </c>
      <c r="B112" s="248"/>
      <c r="C112" s="475" t="s">
        <v>351</v>
      </c>
      <c r="D112" s="475"/>
      <c r="E112" s="475" t="s">
        <v>352</v>
      </c>
      <c r="F112" s="475"/>
    </row>
    <row r="113" spans="1:6" ht="16.5" customHeight="1">
      <c r="A113" s="260" t="s">
        <v>384</v>
      </c>
      <c r="B113" s="248"/>
      <c r="C113" s="483">
        <v>0</v>
      </c>
      <c r="D113" s="483"/>
      <c r="E113" s="483">
        <v>0</v>
      </c>
      <c r="F113" s="483"/>
    </row>
    <row r="114" spans="1:6" ht="16.5" customHeight="1">
      <c r="A114" s="260" t="s">
        <v>385</v>
      </c>
      <c r="B114" s="248"/>
      <c r="C114" s="483">
        <v>0</v>
      </c>
      <c r="D114" s="483"/>
      <c r="E114" s="483">
        <v>0</v>
      </c>
      <c r="F114" s="483"/>
    </row>
    <row r="115" spans="1:4" ht="16.5" customHeight="1">
      <c r="A115" s="271"/>
      <c r="B115" s="249" t="s">
        <v>356</v>
      </c>
      <c r="C115" s="267"/>
      <c r="D115" s="271"/>
    </row>
    <row r="116" spans="1:6" ht="16.5" customHeight="1">
      <c r="A116" s="248" t="s">
        <v>386</v>
      </c>
      <c r="B116" s="248"/>
      <c r="C116" s="475" t="s">
        <v>351</v>
      </c>
      <c r="D116" s="475"/>
      <c r="E116" s="475" t="s">
        <v>352</v>
      </c>
      <c r="F116" s="475"/>
    </row>
    <row r="117" spans="1:6" ht="15.75">
      <c r="A117" s="260" t="s">
        <v>387</v>
      </c>
      <c r="B117" s="272"/>
      <c r="C117" s="483">
        <v>0</v>
      </c>
      <c r="D117" s="483"/>
      <c r="E117" s="483"/>
      <c r="F117" s="483"/>
    </row>
    <row r="118" spans="1:6" ht="19.5" customHeight="1">
      <c r="A118" s="481" t="s">
        <v>388</v>
      </c>
      <c r="B118" s="481"/>
      <c r="C118" s="483">
        <v>0</v>
      </c>
      <c r="D118" s="483"/>
      <c r="E118" s="483">
        <v>0</v>
      </c>
      <c r="F118" s="483"/>
    </row>
    <row r="119" spans="1:6" ht="15.75">
      <c r="A119" s="260" t="s">
        <v>389</v>
      </c>
      <c r="B119" s="272"/>
      <c r="C119" s="483">
        <v>0</v>
      </c>
      <c r="D119" s="483"/>
      <c r="E119" s="483">
        <v>0</v>
      </c>
      <c r="F119" s="483"/>
    </row>
    <row r="120" spans="1:6" ht="15.75">
      <c r="A120" s="260" t="s">
        <v>390</v>
      </c>
      <c r="B120" s="272"/>
      <c r="C120" s="485">
        <v>0</v>
      </c>
      <c r="D120" s="485"/>
      <c r="E120" s="483">
        <v>0</v>
      </c>
      <c r="F120" s="483"/>
    </row>
    <row r="121" spans="1:6" ht="15.75">
      <c r="A121" s="273"/>
      <c r="B121" s="249" t="s">
        <v>356</v>
      </c>
      <c r="C121" s="485"/>
      <c r="D121" s="485"/>
      <c r="E121" s="483">
        <v>0</v>
      </c>
      <c r="F121" s="483"/>
    </row>
    <row r="122" spans="1:7" ht="16.5" customHeight="1">
      <c r="A122" s="246" t="s">
        <v>391</v>
      </c>
      <c r="G122" s="263"/>
    </row>
    <row r="123" spans="1:7" ht="21" customHeight="1">
      <c r="A123" s="486" t="s">
        <v>392</v>
      </c>
      <c r="B123" s="488" t="s">
        <v>393</v>
      </c>
      <c r="C123" s="488" t="s">
        <v>394</v>
      </c>
      <c r="D123" s="488" t="s">
        <v>395</v>
      </c>
      <c r="E123" s="488" t="s">
        <v>396</v>
      </c>
      <c r="F123" s="488" t="s">
        <v>397</v>
      </c>
      <c r="G123" s="488" t="s">
        <v>398</v>
      </c>
    </row>
    <row r="124" spans="1:7" ht="16.5" customHeight="1">
      <c r="A124" s="487"/>
      <c r="B124" s="489"/>
      <c r="C124" s="489"/>
      <c r="D124" s="489"/>
      <c r="E124" s="489"/>
      <c r="F124" s="489"/>
      <c r="G124" s="489"/>
    </row>
    <row r="125" spans="1:7" ht="16.5" customHeight="1">
      <c r="A125" s="274" t="s">
        <v>399</v>
      </c>
      <c r="B125" s="275">
        <v>10672319189</v>
      </c>
      <c r="C125" s="275">
        <v>21179502289</v>
      </c>
      <c r="D125" s="275">
        <v>8390075818</v>
      </c>
      <c r="E125" s="275">
        <v>695807365</v>
      </c>
      <c r="F125" s="275">
        <v>367268980</v>
      </c>
      <c r="G125" s="275">
        <v>41304973641</v>
      </c>
    </row>
    <row r="126" spans="1:7" ht="16.5" customHeight="1">
      <c r="A126" s="276" t="s">
        <v>400</v>
      </c>
      <c r="B126" s="277">
        <v>10672319189</v>
      </c>
      <c r="C126" s="277">
        <v>20734801291</v>
      </c>
      <c r="D126" s="277">
        <v>8390075818</v>
      </c>
      <c r="E126" s="277">
        <v>695807365</v>
      </c>
      <c r="F126" s="277">
        <v>367268980</v>
      </c>
      <c r="G126" s="277">
        <v>40860272643</v>
      </c>
    </row>
    <row r="127" spans="1:7" ht="16.5" customHeight="1">
      <c r="A127" s="276" t="s">
        <v>401</v>
      </c>
      <c r="B127" s="277"/>
      <c r="C127" s="277">
        <v>444700998</v>
      </c>
      <c r="D127" s="277"/>
      <c r="E127" s="277"/>
      <c r="F127" s="277"/>
      <c r="G127" s="277">
        <v>444700998</v>
      </c>
    </row>
    <row r="128" spans="1:7" ht="16.5" customHeight="1">
      <c r="A128" s="276" t="s">
        <v>402</v>
      </c>
      <c r="B128" s="277"/>
      <c r="C128" s="277"/>
      <c r="D128" s="277"/>
      <c r="E128" s="277"/>
      <c r="F128" s="277"/>
      <c r="G128" s="277">
        <v>0</v>
      </c>
    </row>
    <row r="129" spans="1:7" ht="16.5" customHeight="1">
      <c r="A129" s="276" t="s">
        <v>403</v>
      </c>
      <c r="B129" s="277"/>
      <c r="C129" s="277"/>
      <c r="D129" s="277"/>
      <c r="E129" s="277"/>
      <c r="F129" s="277"/>
      <c r="G129" s="277"/>
    </row>
    <row r="130" spans="1:7" ht="16.5" customHeight="1">
      <c r="A130" s="276" t="s">
        <v>404</v>
      </c>
      <c r="B130" s="277"/>
      <c r="C130" s="277"/>
      <c r="D130" s="277"/>
      <c r="E130" s="277"/>
      <c r="F130" s="277"/>
      <c r="G130" s="277"/>
    </row>
    <row r="131" spans="1:7" ht="16.5" customHeight="1">
      <c r="A131" s="276" t="s">
        <v>405</v>
      </c>
      <c r="B131" s="277"/>
      <c r="C131" s="277"/>
      <c r="D131" s="277"/>
      <c r="E131" s="277"/>
      <c r="F131" s="277"/>
      <c r="G131" s="277"/>
    </row>
    <row r="132" spans="1:7" ht="16.5" customHeight="1">
      <c r="A132" s="276" t="s">
        <v>406</v>
      </c>
      <c r="B132" s="277"/>
      <c r="C132" s="277"/>
      <c r="D132" s="277"/>
      <c r="E132" s="277"/>
      <c r="F132" s="277"/>
      <c r="G132" s="277">
        <v>0</v>
      </c>
    </row>
    <row r="133" spans="1:7" ht="16.5" customHeight="1">
      <c r="A133" s="276" t="s">
        <v>407</v>
      </c>
      <c r="B133" s="277"/>
      <c r="C133" s="277"/>
      <c r="D133" s="277"/>
      <c r="E133" s="277"/>
      <c r="F133" s="277"/>
      <c r="G133" s="277">
        <v>0</v>
      </c>
    </row>
    <row r="134" spans="1:7" ht="16.5" customHeight="1">
      <c r="A134" s="276" t="s">
        <v>408</v>
      </c>
      <c r="B134" s="277">
        <v>10672319189</v>
      </c>
      <c r="C134" s="277">
        <v>21179502289</v>
      </c>
      <c r="D134" s="277">
        <v>8390075818</v>
      </c>
      <c r="E134" s="277">
        <v>695807365</v>
      </c>
      <c r="F134" s="277">
        <v>367268980</v>
      </c>
      <c r="G134" s="277">
        <v>41304973641</v>
      </c>
    </row>
    <row r="135" spans="1:8" ht="16.5" customHeight="1">
      <c r="A135" s="278" t="s">
        <v>409</v>
      </c>
      <c r="B135" s="279">
        <v>2099110956</v>
      </c>
      <c r="C135" s="279">
        <v>4921604546</v>
      </c>
      <c r="D135" s="279">
        <v>3983782623</v>
      </c>
      <c r="E135" s="279">
        <v>333363659</v>
      </c>
      <c r="F135" s="279">
        <v>83295079</v>
      </c>
      <c r="G135" s="279">
        <v>11421156863</v>
      </c>
      <c r="H135" s="263"/>
    </row>
    <row r="136" spans="1:7" ht="16.5" customHeight="1">
      <c r="A136" s="276" t="s">
        <v>400</v>
      </c>
      <c r="B136" s="280">
        <v>1645091312</v>
      </c>
      <c r="C136" s="280">
        <v>4184217747</v>
      </c>
      <c r="D136" s="280">
        <v>3778076689</v>
      </c>
      <c r="E136" s="280">
        <v>305664505</v>
      </c>
      <c r="F136" s="280">
        <v>67063718</v>
      </c>
      <c r="G136" s="280">
        <v>9980113971</v>
      </c>
    </row>
    <row r="137" spans="1:7" ht="16.5" customHeight="1">
      <c r="A137" s="281" t="s">
        <v>410</v>
      </c>
      <c r="B137" s="277">
        <v>454019644</v>
      </c>
      <c r="C137" s="277">
        <v>737386799</v>
      </c>
      <c r="D137" s="277">
        <v>205705934</v>
      </c>
      <c r="E137" s="277">
        <v>27699154</v>
      </c>
      <c r="F137" s="280">
        <v>16231361</v>
      </c>
      <c r="G137" s="280">
        <v>1441042892</v>
      </c>
    </row>
    <row r="138" spans="1:7" ht="16.5" customHeight="1">
      <c r="A138" s="281" t="s">
        <v>411</v>
      </c>
      <c r="B138" s="277">
        <v>0</v>
      </c>
      <c r="C138" s="277">
        <v>0</v>
      </c>
      <c r="D138" s="277">
        <v>0</v>
      </c>
      <c r="E138" s="277">
        <v>0</v>
      </c>
      <c r="F138" s="282">
        <v>0</v>
      </c>
      <c r="G138" s="277"/>
    </row>
    <row r="139" spans="1:7" ht="16.5" customHeight="1">
      <c r="A139" s="276" t="s">
        <v>412</v>
      </c>
      <c r="B139" s="277">
        <v>0</v>
      </c>
      <c r="C139" s="277">
        <v>0</v>
      </c>
      <c r="D139" s="277">
        <v>0</v>
      </c>
      <c r="E139" s="277">
        <v>0</v>
      </c>
      <c r="F139" s="277">
        <v>0</v>
      </c>
      <c r="G139" s="277"/>
    </row>
    <row r="140" spans="1:7" ht="16.5" customHeight="1">
      <c r="A140" s="276" t="s">
        <v>413</v>
      </c>
      <c r="B140" s="277">
        <v>0</v>
      </c>
      <c r="C140" s="277">
        <v>0</v>
      </c>
      <c r="D140" s="277">
        <v>0</v>
      </c>
      <c r="E140" s="277">
        <v>0</v>
      </c>
      <c r="F140" s="277">
        <v>0</v>
      </c>
      <c r="G140" s="277"/>
    </row>
    <row r="141" spans="1:7" ht="16.5" customHeight="1">
      <c r="A141" s="281" t="s">
        <v>414</v>
      </c>
      <c r="B141" s="277">
        <v>0</v>
      </c>
      <c r="C141" s="277">
        <v>0</v>
      </c>
      <c r="D141" s="277">
        <v>0</v>
      </c>
      <c r="E141" s="277">
        <v>0</v>
      </c>
      <c r="F141" s="277">
        <v>0</v>
      </c>
      <c r="G141" s="277"/>
    </row>
    <row r="142" spans="1:7" ht="16.5" customHeight="1">
      <c r="A142" s="276" t="s">
        <v>408</v>
      </c>
      <c r="B142" s="277">
        <v>2099110956</v>
      </c>
      <c r="C142" s="277">
        <v>4921604546</v>
      </c>
      <c r="D142" s="277">
        <v>3983782623</v>
      </c>
      <c r="E142" s="277">
        <v>333363659</v>
      </c>
      <c r="F142" s="277">
        <v>83295079</v>
      </c>
      <c r="G142" s="277">
        <v>11421156863</v>
      </c>
    </row>
    <row r="143" spans="1:7" ht="16.5" customHeight="1">
      <c r="A143" s="278" t="s">
        <v>415</v>
      </c>
      <c r="B143" s="283"/>
      <c r="C143" s="284"/>
      <c r="D143" s="284"/>
      <c r="E143" s="284"/>
      <c r="F143" s="284"/>
      <c r="G143" s="285"/>
    </row>
    <row r="144" spans="1:7" ht="16.5" customHeight="1">
      <c r="A144" s="281" t="s">
        <v>416</v>
      </c>
      <c r="B144" s="277">
        <v>9027227877</v>
      </c>
      <c r="C144" s="277">
        <v>16550583544</v>
      </c>
      <c r="D144" s="277">
        <v>4611999129</v>
      </c>
      <c r="E144" s="277">
        <v>390142860</v>
      </c>
      <c r="F144" s="277">
        <v>300205262</v>
      </c>
      <c r="G144" s="277">
        <v>30880158672</v>
      </c>
    </row>
    <row r="145" spans="1:7" ht="16.5" customHeight="1">
      <c r="A145" s="286" t="s">
        <v>417</v>
      </c>
      <c r="B145" s="287">
        <v>8573208233</v>
      </c>
      <c r="C145" s="287">
        <v>16257897743</v>
      </c>
      <c r="D145" s="287">
        <v>4406293195</v>
      </c>
      <c r="E145" s="287">
        <v>362443706</v>
      </c>
      <c r="F145" s="287">
        <v>283973901</v>
      </c>
      <c r="G145" s="287">
        <v>29883816778</v>
      </c>
    </row>
    <row r="146" spans="1:7" ht="16.5" customHeight="1">
      <c r="A146" s="288" t="s">
        <v>418</v>
      </c>
      <c r="B146" s="251"/>
      <c r="F146" s="289"/>
      <c r="G146" s="225" t="s">
        <v>419</v>
      </c>
    </row>
    <row r="147" spans="1:7" ht="16.5" customHeight="1">
      <c r="A147" s="288" t="s">
        <v>420</v>
      </c>
      <c r="B147" s="251"/>
      <c r="F147" s="290"/>
      <c r="G147" s="225" t="s">
        <v>419</v>
      </c>
    </row>
    <row r="148" ht="16.5" customHeight="1">
      <c r="A148" s="288" t="s">
        <v>421</v>
      </c>
    </row>
    <row r="149" ht="16.5" customHeight="1">
      <c r="A149" s="288" t="s">
        <v>422</v>
      </c>
    </row>
    <row r="150" ht="16.5" customHeight="1">
      <c r="A150" s="288" t="s">
        <v>423</v>
      </c>
    </row>
    <row r="151" ht="16.5" customHeight="1">
      <c r="A151" s="246" t="s">
        <v>424</v>
      </c>
    </row>
    <row r="152" ht="16.5" customHeight="1">
      <c r="A152" s="246" t="s">
        <v>425</v>
      </c>
    </row>
    <row r="153" ht="16.5" customHeight="1">
      <c r="A153" s="250"/>
    </row>
    <row r="154" spans="1:7" ht="16.5" customHeight="1">
      <c r="A154" s="488" t="s">
        <v>392</v>
      </c>
      <c r="B154" s="488" t="s">
        <v>426</v>
      </c>
      <c r="C154" s="488" t="s">
        <v>427</v>
      </c>
      <c r="D154" s="488" t="s">
        <v>428</v>
      </c>
      <c r="E154" s="488" t="s">
        <v>429</v>
      </c>
      <c r="F154" s="488" t="s">
        <v>430</v>
      </c>
      <c r="G154" s="488" t="s">
        <v>398</v>
      </c>
    </row>
    <row r="155" spans="1:7" ht="33.75" customHeight="1">
      <c r="A155" s="490"/>
      <c r="B155" s="490"/>
      <c r="C155" s="490"/>
      <c r="D155" s="490"/>
      <c r="E155" s="490"/>
      <c r="F155" s="489"/>
      <c r="G155" s="489"/>
    </row>
    <row r="156" spans="1:7" ht="13.5" customHeight="1">
      <c r="A156" s="274" t="s">
        <v>431</v>
      </c>
      <c r="B156" s="291"/>
      <c r="C156" s="291"/>
      <c r="D156" s="291"/>
      <c r="E156" s="291"/>
      <c r="F156" s="291"/>
      <c r="G156" s="292">
        <v>0</v>
      </c>
    </row>
    <row r="157" spans="1:7" ht="13.5" customHeight="1">
      <c r="A157" s="276" t="s">
        <v>400</v>
      </c>
      <c r="B157" s="293">
        <v>0</v>
      </c>
      <c r="C157" s="293">
        <v>0</v>
      </c>
      <c r="D157" s="293">
        <v>0</v>
      </c>
      <c r="E157" s="277">
        <v>0</v>
      </c>
      <c r="F157" s="277">
        <v>0</v>
      </c>
      <c r="G157" s="277">
        <v>0</v>
      </c>
    </row>
    <row r="158" spans="1:7" ht="13.5" customHeight="1">
      <c r="A158" s="276" t="s">
        <v>432</v>
      </c>
      <c r="B158" s="293">
        <v>0</v>
      </c>
      <c r="C158" s="293">
        <v>0</v>
      </c>
      <c r="D158" s="293">
        <v>0</v>
      </c>
      <c r="E158" s="277">
        <v>0</v>
      </c>
      <c r="F158" s="277">
        <v>0</v>
      </c>
      <c r="G158" s="277">
        <v>0</v>
      </c>
    </row>
    <row r="159" spans="1:7" ht="13.5" customHeight="1">
      <c r="A159" s="294" t="s">
        <v>433</v>
      </c>
      <c r="B159" s="293">
        <v>0</v>
      </c>
      <c r="C159" s="293">
        <v>0</v>
      </c>
      <c r="D159" s="293">
        <v>0</v>
      </c>
      <c r="E159" s="277">
        <v>0</v>
      </c>
      <c r="F159" s="277">
        <v>0</v>
      </c>
      <c r="G159" s="277">
        <v>0</v>
      </c>
    </row>
    <row r="160" spans="1:7" ht="13.5" customHeight="1">
      <c r="A160" s="294" t="s">
        <v>434</v>
      </c>
      <c r="B160" s="293">
        <v>0</v>
      </c>
      <c r="C160" s="293">
        <v>0</v>
      </c>
      <c r="D160" s="293">
        <v>0</v>
      </c>
      <c r="E160" s="277">
        <v>0</v>
      </c>
      <c r="F160" s="277">
        <v>0</v>
      </c>
      <c r="G160" s="277">
        <v>0</v>
      </c>
    </row>
    <row r="161" spans="1:7" ht="13.5" customHeight="1">
      <c r="A161" s="276" t="s">
        <v>435</v>
      </c>
      <c r="B161" s="293">
        <v>0</v>
      </c>
      <c r="C161" s="293">
        <v>0</v>
      </c>
      <c r="D161" s="293">
        <v>0</v>
      </c>
      <c r="E161" s="277">
        <v>0</v>
      </c>
      <c r="F161" s="277">
        <v>0</v>
      </c>
      <c r="G161" s="277">
        <v>0</v>
      </c>
    </row>
    <row r="162" spans="1:7" ht="13.5" customHeight="1">
      <c r="A162" s="276" t="s">
        <v>413</v>
      </c>
      <c r="B162" s="293">
        <v>0</v>
      </c>
      <c r="C162" s="293">
        <v>0</v>
      </c>
      <c r="D162" s="293">
        <v>0</v>
      </c>
      <c r="E162" s="277">
        <v>0</v>
      </c>
      <c r="F162" s="277">
        <v>0</v>
      </c>
      <c r="G162" s="277">
        <v>0</v>
      </c>
    </row>
    <row r="163" spans="1:7" ht="13.5" customHeight="1">
      <c r="A163" s="276" t="s">
        <v>436</v>
      </c>
      <c r="B163" s="295">
        <v>0</v>
      </c>
      <c r="C163" s="293">
        <v>0</v>
      </c>
      <c r="D163" s="293">
        <v>0</v>
      </c>
      <c r="E163" s="277">
        <v>0</v>
      </c>
      <c r="F163" s="277">
        <v>0</v>
      </c>
      <c r="G163" s="277">
        <v>0</v>
      </c>
    </row>
    <row r="164" spans="1:7" ht="13.5" customHeight="1">
      <c r="A164" s="296" t="s">
        <v>437</v>
      </c>
      <c r="B164" s="295">
        <v>0</v>
      </c>
      <c r="C164" s="293">
        <v>0</v>
      </c>
      <c r="D164" s="293">
        <v>0</v>
      </c>
      <c r="E164" s="277">
        <v>0</v>
      </c>
      <c r="F164" s="277">
        <v>0</v>
      </c>
      <c r="G164" s="284">
        <v>0</v>
      </c>
    </row>
    <row r="165" spans="1:7" ht="13.5" customHeight="1">
      <c r="A165" s="276" t="s">
        <v>400</v>
      </c>
      <c r="B165" s="295">
        <v>0</v>
      </c>
      <c r="C165" s="293">
        <v>0</v>
      </c>
      <c r="D165" s="293">
        <v>0</v>
      </c>
      <c r="E165" s="277">
        <v>0</v>
      </c>
      <c r="F165" s="277">
        <v>0</v>
      </c>
      <c r="G165" s="277">
        <v>0</v>
      </c>
    </row>
    <row r="166" spans="1:7" ht="13.5" customHeight="1">
      <c r="A166" s="281" t="s">
        <v>438</v>
      </c>
      <c r="B166" s="295">
        <v>0</v>
      </c>
      <c r="C166" s="293">
        <v>0</v>
      </c>
      <c r="D166" s="293">
        <v>0</v>
      </c>
      <c r="E166" s="277">
        <v>0</v>
      </c>
      <c r="F166" s="277">
        <v>0</v>
      </c>
      <c r="G166" s="277">
        <v>0</v>
      </c>
    </row>
    <row r="167" spans="1:7" ht="13.5" customHeight="1">
      <c r="A167" s="281" t="s">
        <v>439</v>
      </c>
      <c r="B167" s="295">
        <v>0</v>
      </c>
      <c r="C167" s="293">
        <v>0</v>
      </c>
      <c r="D167" s="293">
        <v>0</v>
      </c>
      <c r="E167" s="277">
        <v>0</v>
      </c>
      <c r="F167" s="277">
        <v>0</v>
      </c>
      <c r="G167" s="277">
        <v>0</v>
      </c>
    </row>
    <row r="168" spans="1:7" ht="13.5" customHeight="1">
      <c r="A168" s="281" t="s">
        <v>440</v>
      </c>
      <c r="B168" s="295">
        <v>0</v>
      </c>
      <c r="C168" s="293">
        <v>0</v>
      </c>
      <c r="D168" s="293">
        <v>0</v>
      </c>
      <c r="E168" s="277">
        <v>0</v>
      </c>
      <c r="F168" s="277">
        <v>0</v>
      </c>
      <c r="G168" s="277">
        <v>0</v>
      </c>
    </row>
    <row r="169" spans="1:7" ht="13.5" customHeight="1">
      <c r="A169" s="276" t="s">
        <v>436</v>
      </c>
      <c r="B169" s="295">
        <v>0</v>
      </c>
      <c r="C169" s="293">
        <v>0</v>
      </c>
      <c r="D169" s="293">
        <v>0</v>
      </c>
      <c r="E169" s="277">
        <v>0</v>
      </c>
      <c r="F169" s="277">
        <v>0</v>
      </c>
      <c r="G169" s="277">
        <v>0</v>
      </c>
    </row>
    <row r="170" spans="1:7" ht="13.5" customHeight="1">
      <c r="A170" s="297" t="s">
        <v>441</v>
      </c>
      <c r="B170" s="295">
        <v>0</v>
      </c>
      <c r="C170" s="293">
        <v>0</v>
      </c>
      <c r="D170" s="293">
        <v>0</v>
      </c>
      <c r="E170" s="277">
        <v>0</v>
      </c>
      <c r="F170" s="277">
        <v>0</v>
      </c>
      <c r="G170" s="284">
        <v>0</v>
      </c>
    </row>
    <row r="171" spans="1:7" ht="13.5" customHeight="1">
      <c r="A171" s="281" t="s">
        <v>442</v>
      </c>
      <c r="B171" s="295">
        <v>0</v>
      </c>
      <c r="C171" s="293">
        <v>0</v>
      </c>
      <c r="D171" s="293">
        <v>0</v>
      </c>
      <c r="E171" s="277">
        <v>0</v>
      </c>
      <c r="F171" s="277">
        <v>0</v>
      </c>
      <c r="G171" s="277">
        <v>0</v>
      </c>
    </row>
    <row r="172" spans="1:7" ht="13.5" customHeight="1">
      <c r="A172" s="286" t="s">
        <v>443</v>
      </c>
      <c r="B172" s="287">
        <v>0</v>
      </c>
      <c r="C172" s="298">
        <v>0</v>
      </c>
      <c r="D172" s="298">
        <v>0</v>
      </c>
      <c r="E172" s="287">
        <v>0</v>
      </c>
      <c r="F172" s="287">
        <v>0</v>
      </c>
      <c r="G172" s="287">
        <v>0</v>
      </c>
    </row>
    <row r="173" spans="1:7" ht="16.5" customHeight="1">
      <c r="A173" s="251" t="s">
        <v>444</v>
      </c>
      <c r="G173" s="299"/>
    </row>
    <row r="174" spans="1:6" ht="16.5" customHeight="1">
      <c r="A174" s="245" t="s">
        <v>445</v>
      </c>
      <c r="B174" s="245"/>
      <c r="C174" s="475" t="s">
        <v>351</v>
      </c>
      <c r="D174" s="475"/>
      <c r="E174" s="475" t="s">
        <v>352</v>
      </c>
      <c r="F174" s="475"/>
    </row>
    <row r="175" spans="1:6" ht="16.5" customHeight="1">
      <c r="A175" s="300" t="s">
        <v>446</v>
      </c>
      <c r="C175" s="491">
        <v>0</v>
      </c>
      <c r="D175" s="492"/>
      <c r="E175" s="493"/>
      <c r="F175" s="493"/>
    </row>
    <row r="176" spans="1:4" ht="16.5" customHeight="1">
      <c r="A176" s="246" t="s">
        <v>447</v>
      </c>
      <c r="C176" s="301"/>
      <c r="D176" s="301"/>
    </row>
    <row r="177" spans="1:4" ht="16.5" customHeight="1">
      <c r="A177" s="246"/>
      <c r="C177" s="301"/>
      <c r="D177" s="301"/>
    </row>
    <row r="178" spans="1:7" s="305" customFormat="1" ht="27.75" customHeight="1">
      <c r="A178" s="494" t="s">
        <v>448</v>
      </c>
      <c r="B178" s="494"/>
      <c r="C178" s="494"/>
      <c r="D178" s="302" t="s">
        <v>449</v>
      </c>
      <c r="E178" s="303" t="s">
        <v>450</v>
      </c>
      <c r="F178" s="303" t="s">
        <v>451</v>
      </c>
      <c r="G178" s="304" t="s">
        <v>452</v>
      </c>
    </row>
    <row r="179" spans="1:7" ht="16.5" customHeight="1">
      <c r="A179" s="495" t="s">
        <v>453</v>
      </c>
      <c r="B179" s="495"/>
      <c r="C179" s="495"/>
      <c r="D179" s="306">
        <v>0</v>
      </c>
      <c r="E179" s="306">
        <v>0</v>
      </c>
      <c r="F179" s="306">
        <v>0</v>
      </c>
      <c r="G179" s="306">
        <v>0</v>
      </c>
    </row>
    <row r="180" spans="1:7" ht="16.5" customHeight="1">
      <c r="A180" s="496" t="s">
        <v>454</v>
      </c>
      <c r="B180" s="496"/>
      <c r="C180" s="496"/>
      <c r="D180" s="306">
        <v>0</v>
      </c>
      <c r="E180" s="306">
        <v>0</v>
      </c>
      <c r="F180" s="306">
        <v>0</v>
      </c>
      <c r="G180" s="306">
        <v>0</v>
      </c>
    </row>
    <row r="181" spans="1:7" ht="16.5" customHeight="1">
      <c r="A181" s="496" t="s">
        <v>455</v>
      </c>
      <c r="B181" s="496"/>
      <c r="C181" s="496"/>
      <c r="D181" s="306">
        <v>0</v>
      </c>
      <c r="E181" s="306">
        <v>0</v>
      </c>
      <c r="F181" s="306">
        <v>0</v>
      </c>
      <c r="G181" s="306">
        <v>0</v>
      </c>
    </row>
    <row r="182" spans="1:7" ht="16.5" customHeight="1">
      <c r="A182" s="496" t="s">
        <v>456</v>
      </c>
      <c r="B182" s="496"/>
      <c r="C182" s="496"/>
      <c r="D182" s="306">
        <v>0</v>
      </c>
      <c r="E182" s="306">
        <v>0</v>
      </c>
      <c r="F182" s="306">
        <v>0</v>
      </c>
      <c r="G182" s="306">
        <v>0</v>
      </c>
    </row>
    <row r="183" spans="1:7" ht="16.5" customHeight="1">
      <c r="A183" s="496" t="s">
        <v>457</v>
      </c>
      <c r="B183" s="496"/>
      <c r="C183" s="496"/>
      <c r="D183" s="306">
        <v>0</v>
      </c>
      <c r="E183" s="306">
        <v>0</v>
      </c>
      <c r="F183" s="306">
        <v>0</v>
      </c>
      <c r="G183" s="306">
        <v>0</v>
      </c>
    </row>
    <row r="184" spans="1:7" ht="16.5" customHeight="1">
      <c r="A184" s="307" t="s">
        <v>458</v>
      </c>
      <c r="B184" s="308"/>
      <c r="C184" s="309"/>
      <c r="D184" s="306">
        <v>0</v>
      </c>
      <c r="E184" s="306">
        <v>0</v>
      </c>
      <c r="F184" s="306">
        <v>0</v>
      </c>
      <c r="G184" s="306">
        <v>0</v>
      </c>
    </row>
    <row r="185" spans="1:7" ht="16.5" customHeight="1">
      <c r="A185" s="496" t="s">
        <v>454</v>
      </c>
      <c r="B185" s="496"/>
      <c r="C185" s="496"/>
      <c r="D185" s="306">
        <v>0</v>
      </c>
      <c r="E185" s="306">
        <v>0</v>
      </c>
      <c r="F185" s="306">
        <v>0</v>
      </c>
      <c r="G185" s="306">
        <v>0</v>
      </c>
    </row>
    <row r="186" spans="1:7" ht="16.5" customHeight="1">
      <c r="A186" s="496" t="s">
        <v>455</v>
      </c>
      <c r="B186" s="496"/>
      <c r="C186" s="496"/>
      <c r="D186" s="306">
        <v>0</v>
      </c>
      <c r="E186" s="306">
        <v>0</v>
      </c>
      <c r="F186" s="306">
        <v>0</v>
      </c>
      <c r="G186" s="306">
        <v>0</v>
      </c>
    </row>
    <row r="187" spans="1:7" ht="16.5" customHeight="1">
      <c r="A187" s="496" t="s">
        <v>456</v>
      </c>
      <c r="B187" s="496"/>
      <c r="C187" s="496"/>
      <c r="D187" s="306">
        <v>0</v>
      </c>
      <c r="E187" s="306">
        <v>0</v>
      </c>
      <c r="F187" s="306">
        <v>0</v>
      </c>
      <c r="G187" s="306">
        <v>0</v>
      </c>
    </row>
    <row r="188" spans="1:7" ht="16.5" customHeight="1">
      <c r="A188" s="496" t="s">
        <v>457</v>
      </c>
      <c r="B188" s="496"/>
      <c r="C188" s="496"/>
      <c r="D188" s="306">
        <v>0</v>
      </c>
      <c r="E188" s="306">
        <v>0</v>
      </c>
      <c r="F188" s="306">
        <v>0</v>
      </c>
      <c r="G188" s="306">
        <v>0</v>
      </c>
    </row>
    <row r="189" spans="1:7" ht="16.5" customHeight="1">
      <c r="A189" s="495" t="s">
        <v>459</v>
      </c>
      <c r="B189" s="495"/>
      <c r="C189" s="495"/>
      <c r="D189" s="306">
        <v>0</v>
      </c>
      <c r="E189" s="306">
        <v>0</v>
      </c>
      <c r="F189" s="306">
        <v>0</v>
      </c>
      <c r="G189" s="306">
        <v>0</v>
      </c>
    </row>
    <row r="190" spans="1:7" ht="16.5" customHeight="1">
      <c r="A190" s="496" t="s">
        <v>454</v>
      </c>
      <c r="B190" s="496"/>
      <c r="C190" s="496"/>
      <c r="D190" s="306">
        <v>0</v>
      </c>
      <c r="E190" s="306">
        <v>0</v>
      </c>
      <c r="F190" s="306">
        <v>0</v>
      </c>
      <c r="G190" s="306">
        <v>0</v>
      </c>
    </row>
    <row r="191" spans="1:7" ht="16.5" customHeight="1">
      <c r="A191" s="496" t="s">
        <v>455</v>
      </c>
      <c r="B191" s="496"/>
      <c r="C191" s="496"/>
      <c r="D191" s="306">
        <v>0</v>
      </c>
      <c r="E191" s="306">
        <v>0</v>
      </c>
      <c r="F191" s="306">
        <v>0</v>
      </c>
      <c r="G191" s="306">
        <v>0</v>
      </c>
    </row>
    <row r="192" spans="1:7" ht="16.5" customHeight="1">
      <c r="A192" s="496" t="s">
        <v>456</v>
      </c>
      <c r="B192" s="496"/>
      <c r="C192" s="496"/>
      <c r="D192" s="306">
        <v>0</v>
      </c>
      <c r="E192" s="306">
        <v>0</v>
      </c>
      <c r="F192" s="306">
        <v>0</v>
      </c>
      <c r="G192" s="306">
        <v>0</v>
      </c>
    </row>
    <row r="193" spans="1:7" ht="16.5" customHeight="1">
      <c r="A193" s="497" t="s">
        <v>457</v>
      </c>
      <c r="B193" s="497"/>
      <c r="C193" s="497"/>
      <c r="D193" s="310">
        <v>0</v>
      </c>
      <c r="E193" s="310">
        <v>0</v>
      </c>
      <c r="F193" s="310">
        <v>0</v>
      </c>
      <c r="G193" s="310">
        <v>0</v>
      </c>
    </row>
    <row r="194" ht="21" customHeight="1">
      <c r="A194" s="250"/>
    </row>
    <row r="195" spans="1:6" ht="16.5" customHeight="1">
      <c r="A195" s="311" t="s">
        <v>460</v>
      </c>
      <c r="C195" s="475" t="s">
        <v>351</v>
      </c>
      <c r="D195" s="475"/>
      <c r="E195" s="475" t="s">
        <v>352</v>
      </c>
      <c r="F195" s="475"/>
    </row>
    <row r="196" spans="1:6" ht="15.75">
      <c r="A196" s="312" t="s">
        <v>461</v>
      </c>
      <c r="C196" s="498"/>
      <c r="D196" s="498"/>
      <c r="E196" s="498"/>
      <c r="F196" s="498"/>
    </row>
    <row r="197" spans="1:6" ht="15.75">
      <c r="A197" s="312" t="s">
        <v>462</v>
      </c>
      <c r="C197" s="475"/>
      <c r="D197" s="475"/>
      <c r="E197" s="499">
        <v>0</v>
      </c>
      <c r="F197" s="499"/>
    </row>
    <row r="198" spans="1:6" ht="18.75" customHeight="1">
      <c r="A198" s="481" t="s">
        <v>463</v>
      </c>
      <c r="B198" s="481"/>
      <c r="C198" s="475"/>
      <c r="D198" s="475"/>
      <c r="E198" s="499">
        <v>0</v>
      </c>
      <c r="F198" s="499"/>
    </row>
    <row r="199" spans="1:6" ht="15.75">
      <c r="A199" s="312" t="s">
        <v>464</v>
      </c>
      <c r="C199" s="475"/>
      <c r="D199" s="475"/>
      <c r="E199" s="499">
        <v>0</v>
      </c>
      <c r="F199" s="499"/>
    </row>
    <row r="200" spans="1:6" ht="15.75">
      <c r="A200" s="312" t="s">
        <v>465</v>
      </c>
      <c r="C200" s="498"/>
      <c r="D200" s="498"/>
      <c r="E200" s="498"/>
      <c r="F200" s="498"/>
    </row>
    <row r="201" spans="1:6" ht="15.75">
      <c r="A201" s="311"/>
      <c r="B201" s="315" t="s">
        <v>466</v>
      </c>
      <c r="C201" s="500">
        <v>0</v>
      </c>
      <c r="D201" s="501"/>
      <c r="E201" s="500">
        <v>0</v>
      </c>
      <c r="F201" s="501"/>
    </row>
    <row r="202" spans="1:3" ht="9" customHeight="1">
      <c r="A202" s="246"/>
      <c r="C202" s="316"/>
    </row>
    <row r="203" spans="1:6" ht="16.5" customHeight="1">
      <c r="A203" s="257" t="s">
        <v>467</v>
      </c>
      <c r="B203" s="257"/>
      <c r="C203" s="475" t="s">
        <v>351</v>
      </c>
      <c r="D203" s="475"/>
      <c r="E203" s="475" t="s">
        <v>352</v>
      </c>
      <c r="F203" s="475"/>
    </row>
    <row r="204" spans="1:6" s="317" customFormat="1" ht="16.5" customHeight="1">
      <c r="A204" s="502" t="s">
        <v>468</v>
      </c>
      <c r="B204" s="502"/>
      <c r="C204" s="499">
        <v>139067832</v>
      </c>
      <c r="D204" s="499"/>
      <c r="E204" s="499">
        <v>139067832</v>
      </c>
      <c r="F204" s="499"/>
    </row>
    <row r="205" spans="1:6" s="317" customFormat="1" ht="16.5" customHeight="1">
      <c r="A205" s="502" t="s">
        <v>469</v>
      </c>
      <c r="B205" s="502"/>
      <c r="C205" s="499">
        <v>0</v>
      </c>
      <c r="D205" s="499"/>
      <c r="E205" s="499">
        <v>0</v>
      </c>
      <c r="F205" s="499"/>
    </row>
    <row r="206" spans="1:6" s="317" customFormat="1" ht="16.5" customHeight="1">
      <c r="A206" s="502" t="s">
        <v>470</v>
      </c>
      <c r="B206" s="502"/>
      <c r="C206" s="499">
        <v>0</v>
      </c>
      <c r="D206" s="499"/>
      <c r="E206" s="499">
        <v>0</v>
      </c>
      <c r="F206" s="499"/>
    </row>
    <row r="207" spans="1:6" s="317" customFormat="1" ht="35.25" customHeight="1">
      <c r="A207" s="502" t="s">
        <v>471</v>
      </c>
      <c r="B207" s="502"/>
      <c r="C207" s="499">
        <v>0</v>
      </c>
      <c r="D207" s="499"/>
      <c r="E207" s="499">
        <v>0</v>
      </c>
      <c r="F207" s="499"/>
    </row>
    <row r="208" spans="1:6" s="317" customFormat="1" ht="18" customHeight="1">
      <c r="A208" s="502" t="s">
        <v>472</v>
      </c>
      <c r="B208" s="502"/>
      <c r="C208" s="314"/>
      <c r="D208" s="314"/>
      <c r="E208" s="314">
        <v>0</v>
      </c>
      <c r="F208" s="314"/>
    </row>
    <row r="209" spans="1:6" s="317" customFormat="1" ht="18" customHeight="1">
      <c r="A209" s="502" t="s">
        <v>473</v>
      </c>
      <c r="B209" s="502"/>
      <c r="C209" s="314"/>
      <c r="D209" s="314"/>
      <c r="E209" s="314"/>
      <c r="F209" s="314"/>
    </row>
    <row r="210" spans="1:6" ht="16.5" customHeight="1">
      <c r="A210" s="318"/>
      <c r="B210" s="315" t="s">
        <v>466</v>
      </c>
      <c r="C210" s="500">
        <v>139067832</v>
      </c>
      <c r="D210" s="501"/>
      <c r="E210" s="500">
        <v>139067832</v>
      </c>
      <c r="F210" s="501"/>
    </row>
    <row r="211" spans="1:5" ht="16.5" customHeight="1">
      <c r="A211" s="229" t="s">
        <v>444</v>
      </c>
      <c r="B211" s="229"/>
      <c r="C211" s="299"/>
      <c r="D211" s="299"/>
      <c r="E211" s="257"/>
    </row>
    <row r="212" spans="1:6" ht="16.5" customHeight="1">
      <c r="A212" s="473" t="s">
        <v>474</v>
      </c>
      <c r="B212" s="473"/>
      <c r="C212" s="475" t="s">
        <v>351</v>
      </c>
      <c r="D212" s="475"/>
      <c r="E212" s="475" t="s">
        <v>352</v>
      </c>
      <c r="F212" s="475"/>
    </row>
    <row r="213" spans="1:6" ht="16.5" customHeight="1">
      <c r="A213" s="260" t="s">
        <v>475</v>
      </c>
      <c r="B213" s="257"/>
      <c r="C213" s="498">
        <v>113921541385</v>
      </c>
      <c r="D213" s="498"/>
      <c r="E213" s="498">
        <v>128599615304</v>
      </c>
      <c r="F213" s="498"/>
    </row>
    <row r="214" spans="1:6" ht="16.5" customHeight="1">
      <c r="A214" s="260" t="s">
        <v>476</v>
      </c>
      <c r="B214" s="257"/>
      <c r="C214" s="475"/>
      <c r="D214" s="475"/>
      <c r="E214" s="498">
        <v>10558434400</v>
      </c>
      <c r="F214" s="498"/>
    </row>
    <row r="215" spans="1:6" ht="16.5" customHeight="1">
      <c r="A215" s="224"/>
      <c r="B215" s="315" t="s">
        <v>466</v>
      </c>
      <c r="C215" s="484">
        <v>113921541385</v>
      </c>
      <c r="D215" s="484"/>
      <c r="E215" s="500">
        <v>139158049704</v>
      </c>
      <c r="F215" s="501"/>
    </row>
    <row r="216" ht="16.5" customHeight="1">
      <c r="A216" s="250"/>
    </row>
    <row r="217" spans="1:6" ht="16.5" customHeight="1">
      <c r="A217" s="473" t="s">
        <v>477</v>
      </c>
      <c r="B217" s="473"/>
      <c r="C217" s="475" t="s">
        <v>351</v>
      </c>
      <c r="D217" s="475"/>
      <c r="E217" s="475" t="s">
        <v>352</v>
      </c>
      <c r="F217" s="475"/>
    </row>
    <row r="218" spans="1:6" ht="16.5" customHeight="1">
      <c r="A218" s="260" t="s">
        <v>478</v>
      </c>
      <c r="C218" s="498">
        <v>9645453025</v>
      </c>
      <c r="D218" s="498"/>
      <c r="E218" s="498">
        <v>2426748727</v>
      </c>
      <c r="F218" s="498"/>
    </row>
    <row r="219" spans="1:6" ht="16.5" customHeight="1">
      <c r="A219" s="260" t="s">
        <v>479</v>
      </c>
      <c r="C219" s="498"/>
      <c r="D219" s="498"/>
      <c r="E219" s="498">
        <v>0</v>
      </c>
      <c r="F219" s="498"/>
    </row>
    <row r="220" spans="1:6" ht="16.5" customHeight="1">
      <c r="A220" s="260" t="s">
        <v>480</v>
      </c>
      <c r="C220" s="498">
        <v>1078214283</v>
      </c>
      <c r="D220" s="498"/>
      <c r="E220" s="498">
        <v>313164003</v>
      </c>
      <c r="F220" s="498"/>
    </row>
    <row r="221" spans="1:6" ht="16.5" customHeight="1">
      <c r="A221" s="260" t="s">
        <v>481</v>
      </c>
      <c r="C221" s="498">
        <v>2361280997</v>
      </c>
      <c r="D221" s="498"/>
      <c r="E221" s="498">
        <v>2431927739</v>
      </c>
      <c r="F221" s="498"/>
    </row>
    <row r="222" spans="1:6" ht="16.5" customHeight="1">
      <c r="A222" s="319" t="s">
        <v>482</v>
      </c>
      <c r="C222" s="498"/>
      <c r="D222" s="498"/>
      <c r="E222" s="498">
        <v>149436019</v>
      </c>
      <c r="F222" s="498"/>
    </row>
    <row r="223" spans="1:6" ht="16.5" customHeight="1">
      <c r="A223" s="260" t="s">
        <v>483</v>
      </c>
      <c r="C223" s="498"/>
      <c r="D223" s="498"/>
      <c r="E223" s="498">
        <v>0</v>
      </c>
      <c r="F223" s="498"/>
    </row>
    <row r="224" spans="1:6" ht="16.5" customHeight="1">
      <c r="A224" s="503" t="s">
        <v>484</v>
      </c>
      <c r="B224" s="503"/>
      <c r="C224" s="498"/>
      <c r="D224" s="498"/>
      <c r="E224" s="498">
        <v>0</v>
      </c>
      <c r="F224" s="498"/>
    </row>
    <row r="225" spans="1:6" ht="16.5" customHeight="1">
      <c r="A225" s="260" t="s">
        <v>485</v>
      </c>
      <c r="C225" s="498">
        <v>163246153</v>
      </c>
      <c r="D225" s="498"/>
      <c r="E225" s="498">
        <v>18736839</v>
      </c>
      <c r="F225" s="498"/>
    </row>
    <row r="226" spans="1:6" ht="16.5" customHeight="1">
      <c r="A226" s="504" t="s">
        <v>486</v>
      </c>
      <c r="B226" s="504"/>
      <c r="C226" s="320"/>
      <c r="D226" s="320"/>
      <c r="E226" s="498">
        <v>0</v>
      </c>
      <c r="F226" s="498"/>
    </row>
    <row r="227" spans="1:6" ht="16.5" customHeight="1">
      <c r="A227" s="224"/>
      <c r="B227" s="315" t="s">
        <v>466</v>
      </c>
      <c r="C227" s="500">
        <v>13248194458</v>
      </c>
      <c r="D227" s="501"/>
      <c r="E227" s="500">
        <v>5340013327</v>
      </c>
      <c r="F227" s="501"/>
    </row>
    <row r="228" spans="1:4" ht="14.25" customHeight="1">
      <c r="A228" s="250"/>
      <c r="C228" s="299"/>
      <c r="D228" s="299"/>
    </row>
    <row r="229" spans="1:6" ht="16.5" customHeight="1">
      <c r="A229" s="257" t="s">
        <v>487</v>
      </c>
      <c r="C229" s="475" t="s">
        <v>351</v>
      </c>
      <c r="D229" s="475"/>
      <c r="E229" s="475" t="s">
        <v>352</v>
      </c>
      <c r="F229" s="475"/>
    </row>
    <row r="230" spans="1:6" ht="33" customHeight="1">
      <c r="A230" s="481" t="s">
        <v>488</v>
      </c>
      <c r="B230" s="481"/>
      <c r="C230" s="499">
        <v>0</v>
      </c>
      <c r="D230" s="499"/>
      <c r="E230" s="499">
        <v>0</v>
      </c>
      <c r="F230" s="499"/>
    </row>
    <row r="231" spans="1:6" ht="31.5" customHeight="1">
      <c r="A231" s="481" t="s">
        <v>489</v>
      </c>
      <c r="B231" s="481"/>
      <c r="C231" s="499">
        <v>0</v>
      </c>
      <c r="D231" s="499"/>
      <c r="E231" s="499">
        <v>0</v>
      </c>
      <c r="F231" s="499"/>
    </row>
    <row r="232" spans="1:6" ht="16.5" customHeight="1">
      <c r="A232" s="224"/>
      <c r="B232" s="315" t="s">
        <v>466</v>
      </c>
      <c r="C232" s="500">
        <v>0</v>
      </c>
      <c r="D232" s="501"/>
      <c r="E232" s="500">
        <v>0</v>
      </c>
      <c r="F232" s="501"/>
    </row>
    <row r="233" spans="1:3" ht="16.5" customHeight="1">
      <c r="A233" s="250"/>
      <c r="C233" s="299"/>
    </row>
    <row r="234" spans="1:6" ht="16.5" customHeight="1">
      <c r="A234" s="249" t="s">
        <v>490</v>
      </c>
      <c r="C234" s="475" t="s">
        <v>351</v>
      </c>
      <c r="D234" s="475"/>
      <c r="E234" s="475" t="s">
        <v>352</v>
      </c>
      <c r="F234" s="475"/>
    </row>
    <row r="235" spans="1:6" ht="16.5" customHeight="1">
      <c r="A235" s="481" t="s">
        <v>491</v>
      </c>
      <c r="B235" s="481"/>
      <c r="C235" s="505"/>
      <c r="D235" s="505"/>
      <c r="E235" s="498">
        <v>0</v>
      </c>
      <c r="F235" s="498"/>
    </row>
    <row r="236" spans="1:6" ht="16.5" customHeight="1">
      <c r="A236" s="481" t="s">
        <v>492</v>
      </c>
      <c r="B236" s="481"/>
      <c r="C236" s="498">
        <v>105992731</v>
      </c>
      <c r="D236" s="498"/>
      <c r="E236" s="498">
        <v>118219501</v>
      </c>
      <c r="F236" s="498"/>
    </row>
    <row r="237" spans="1:6" ht="16.5" customHeight="1">
      <c r="A237" s="481" t="s">
        <v>493</v>
      </c>
      <c r="B237" s="481"/>
      <c r="C237" s="498">
        <v>176769260</v>
      </c>
      <c r="D237" s="498"/>
      <c r="E237" s="498">
        <v>18684878</v>
      </c>
      <c r="F237" s="498"/>
    </row>
    <row r="238" spans="1:6" ht="16.5" customHeight="1">
      <c r="A238" s="481" t="s">
        <v>494</v>
      </c>
      <c r="B238" s="481"/>
      <c r="C238" s="498">
        <v>26515479</v>
      </c>
      <c r="D238" s="498"/>
      <c r="E238" s="498"/>
      <c r="F238" s="498"/>
    </row>
    <row r="239" spans="1:6" ht="16.5" customHeight="1">
      <c r="A239" s="481" t="s">
        <v>495</v>
      </c>
      <c r="B239" s="481"/>
      <c r="C239" s="498"/>
      <c r="D239" s="498"/>
      <c r="E239" s="498">
        <v>0</v>
      </c>
      <c r="F239" s="498"/>
    </row>
    <row r="240" spans="1:6" ht="16.5" customHeight="1">
      <c r="A240" s="506" t="s">
        <v>496</v>
      </c>
      <c r="B240" s="506"/>
      <c r="C240" s="498"/>
      <c r="D240" s="498"/>
      <c r="E240" s="498">
        <v>0</v>
      </c>
      <c r="F240" s="498"/>
    </row>
    <row r="241" spans="1:6" ht="16.5" customHeight="1">
      <c r="A241" s="481" t="s">
        <v>497</v>
      </c>
      <c r="B241" s="481"/>
      <c r="C241" s="498"/>
      <c r="D241" s="498"/>
      <c r="E241" s="498">
        <v>0</v>
      </c>
      <c r="F241" s="498"/>
    </row>
    <row r="242" spans="1:6" ht="16.5" customHeight="1">
      <c r="A242" s="507" t="s">
        <v>498</v>
      </c>
      <c r="B242" s="507"/>
      <c r="C242" s="498">
        <v>980428660</v>
      </c>
      <c r="D242" s="498"/>
      <c r="E242" s="498">
        <v>32625993302</v>
      </c>
      <c r="F242" s="498"/>
    </row>
    <row r="243" spans="1:7" ht="16.5" customHeight="1">
      <c r="A243" s="257" t="s">
        <v>499</v>
      </c>
      <c r="B243" s="315" t="s">
        <v>466</v>
      </c>
      <c r="C243" s="500">
        <v>1289706130</v>
      </c>
      <c r="D243" s="501"/>
      <c r="E243" s="500">
        <v>32762897681</v>
      </c>
      <c r="F243" s="501"/>
      <c r="G243" s="263"/>
    </row>
    <row r="244" spans="1:3" ht="16.5" customHeight="1">
      <c r="A244" s="250"/>
      <c r="C244" s="263"/>
    </row>
    <row r="245" spans="1:6" ht="16.5" customHeight="1">
      <c r="A245" s="249" t="s">
        <v>500</v>
      </c>
      <c r="C245" s="475" t="s">
        <v>351</v>
      </c>
      <c r="D245" s="475"/>
      <c r="E245" s="475" t="s">
        <v>352</v>
      </c>
      <c r="F245" s="475"/>
    </row>
    <row r="246" spans="1:6" ht="16.5" customHeight="1">
      <c r="A246" s="506" t="s">
        <v>501</v>
      </c>
      <c r="B246" s="506"/>
      <c r="C246" s="499">
        <v>0</v>
      </c>
      <c r="D246" s="499"/>
      <c r="E246" s="499">
        <v>0</v>
      </c>
      <c r="F246" s="499"/>
    </row>
    <row r="247" spans="1:6" ht="16.5" customHeight="1">
      <c r="A247" s="481" t="s">
        <v>502</v>
      </c>
      <c r="B247" s="481"/>
      <c r="C247" s="499">
        <v>0</v>
      </c>
      <c r="D247" s="499"/>
      <c r="E247" s="499">
        <v>0</v>
      </c>
      <c r="F247" s="499"/>
    </row>
    <row r="248" spans="1:6" ht="16.5" customHeight="1">
      <c r="A248" s="249"/>
      <c r="B248" s="315" t="s">
        <v>466</v>
      </c>
      <c r="C248" s="500">
        <v>0</v>
      </c>
      <c r="D248" s="501"/>
      <c r="E248" s="500">
        <v>0</v>
      </c>
      <c r="F248" s="501"/>
    </row>
    <row r="249" spans="1:7" ht="18.75" customHeight="1">
      <c r="A249" s="260"/>
      <c r="B249" s="260"/>
      <c r="C249" s="260"/>
      <c r="D249" s="260"/>
      <c r="E249" s="260"/>
      <c r="F249" s="260"/>
      <c r="G249" s="260"/>
    </row>
    <row r="250" spans="1:6" ht="22.5" customHeight="1">
      <c r="A250" s="473" t="s">
        <v>503</v>
      </c>
      <c r="B250" s="473"/>
      <c r="C250" s="475" t="s">
        <v>351</v>
      </c>
      <c r="D250" s="475"/>
      <c r="E250" s="475" t="s">
        <v>352</v>
      </c>
      <c r="F250" s="475"/>
    </row>
    <row r="251" spans="1:6" ht="15.75">
      <c r="A251" s="257" t="s">
        <v>504</v>
      </c>
      <c r="C251" s="499"/>
      <c r="D251" s="499"/>
      <c r="E251" s="499">
        <v>0</v>
      </c>
      <c r="F251" s="499"/>
    </row>
    <row r="252" spans="1:6" ht="15.75">
      <c r="A252" s="321" t="s">
        <v>505</v>
      </c>
      <c r="C252" s="498">
        <v>250000000</v>
      </c>
      <c r="D252" s="498"/>
      <c r="E252" s="498">
        <v>10331998476</v>
      </c>
      <c r="F252" s="498"/>
    </row>
    <row r="253" spans="1:6" ht="15.75">
      <c r="A253" s="321" t="s">
        <v>506</v>
      </c>
      <c r="C253" s="499"/>
      <c r="D253" s="499"/>
      <c r="E253" s="499">
        <v>0</v>
      </c>
      <c r="F253" s="499"/>
    </row>
    <row r="254" spans="1:6" ht="15.75">
      <c r="A254" s="321" t="s">
        <v>507</v>
      </c>
      <c r="C254" s="499"/>
      <c r="D254" s="499"/>
      <c r="E254" s="499">
        <v>0</v>
      </c>
      <c r="F254" s="499"/>
    </row>
    <row r="255" ht="15.75">
      <c r="A255" s="257" t="s">
        <v>508</v>
      </c>
    </row>
    <row r="256" spans="1:6" ht="15.75">
      <c r="A256" s="321" t="s">
        <v>509</v>
      </c>
      <c r="C256" s="499"/>
      <c r="D256" s="499"/>
      <c r="E256" s="499">
        <v>0</v>
      </c>
      <c r="F256" s="499"/>
    </row>
    <row r="257" spans="1:6" ht="15.75">
      <c r="A257" s="508" t="s">
        <v>510</v>
      </c>
      <c r="B257" s="509"/>
      <c r="C257" s="499"/>
      <c r="D257" s="499"/>
      <c r="E257" s="498">
        <v>10558434400</v>
      </c>
      <c r="F257" s="498"/>
    </row>
    <row r="258" spans="1:6" ht="15.75">
      <c r="A258" s="224"/>
      <c r="B258" s="315" t="s">
        <v>466</v>
      </c>
      <c r="C258" s="500">
        <v>250000000</v>
      </c>
      <c r="D258" s="501"/>
      <c r="E258" s="500">
        <v>20890432876</v>
      </c>
      <c r="F258" s="501"/>
    </row>
    <row r="259" ht="15.75">
      <c r="A259" s="322"/>
    </row>
    <row r="260" spans="1:2" ht="15.75">
      <c r="A260" s="472" t="s">
        <v>511</v>
      </c>
      <c r="B260" s="472"/>
    </row>
    <row r="261" spans="1:7" ht="16.5" customHeight="1">
      <c r="A261" s="510" t="s">
        <v>512</v>
      </c>
      <c r="B261" s="511" t="s">
        <v>513</v>
      </c>
      <c r="C261" s="511"/>
      <c r="D261" s="511"/>
      <c r="E261" s="511" t="s">
        <v>514</v>
      </c>
      <c r="F261" s="511"/>
      <c r="G261" s="511"/>
    </row>
    <row r="262" spans="1:7" ht="56.25" customHeight="1">
      <c r="A262" s="510"/>
      <c r="B262" s="323" t="s">
        <v>515</v>
      </c>
      <c r="C262" s="324" t="s">
        <v>516</v>
      </c>
      <c r="D262" s="325" t="s">
        <v>517</v>
      </c>
      <c r="E262" s="323" t="s">
        <v>515</v>
      </c>
      <c r="F262" s="324" t="s">
        <v>516</v>
      </c>
      <c r="G262" s="325" t="s">
        <v>517</v>
      </c>
    </row>
    <row r="263" spans="1:7" ht="16.5" customHeight="1">
      <c r="A263" s="326" t="s">
        <v>518</v>
      </c>
      <c r="B263" s="327">
        <v>0</v>
      </c>
      <c r="C263" s="327">
        <v>0</v>
      </c>
      <c r="D263" s="327">
        <v>0</v>
      </c>
      <c r="E263" s="327">
        <v>0</v>
      </c>
      <c r="F263" s="327">
        <v>0</v>
      </c>
      <c r="G263" s="327">
        <v>0</v>
      </c>
    </row>
    <row r="264" spans="1:7" ht="16.5" customHeight="1">
      <c r="A264" s="328" t="s">
        <v>519</v>
      </c>
      <c r="B264" s="329">
        <v>0</v>
      </c>
      <c r="C264" s="329">
        <v>0</v>
      </c>
      <c r="D264" s="329">
        <v>0</v>
      </c>
      <c r="E264" s="329">
        <v>0</v>
      </c>
      <c r="F264" s="329">
        <v>0</v>
      </c>
      <c r="G264" s="329">
        <v>0</v>
      </c>
    </row>
    <row r="265" spans="1:7" ht="16.5" customHeight="1">
      <c r="A265" s="330" t="s">
        <v>520</v>
      </c>
      <c r="B265" s="331">
        <v>0</v>
      </c>
      <c r="C265" s="331">
        <v>0</v>
      </c>
      <c r="D265" s="331">
        <v>0</v>
      </c>
      <c r="E265" s="331">
        <v>0</v>
      </c>
      <c r="F265" s="331">
        <v>0</v>
      </c>
      <c r="G265" s="331">
        <v>0</v>
      </c>
    </row>
    <row r="266" ht="16.5" customHeight="1">
      <c r="A266" s="246"/>
    </row>
    <row r="267" ht="16.5" customHeight="1">
      <c r="A267" s="250"/>
    </row>
    <row r="268" spans="1:3" ht="16.5" customHeight="1">
      <c r="A268" s="247" t="s">
        <v>521</v>
      </c>
      <c r="B268" s="247"/>
      <c r="C268" s="247"/>
    </row>
    <row r="269" spans="1:3" ht="16.5" customHeight="1">
      <c r="A269" s="472" t="s">
        <v>522</v>
      </c>
      <c r="B269" s="472"/>
      <c r="C269" s="247"/>
    </row>
    <row r="270" spans="1:6" ht="16.5" customHeight="1">
      <c r="A270" s="247"/>
      <c r="B270" s="247"/>
      <c r="C270" s="475" t="s">
        <v>351</v>
      </c>
      <c r="D270" s="475"/>
      <c r="E270" s="475" t="s">
        <v>352</v>
      </c>
      <c r="F270" s="475"/>
    </row>
    <row r="271" spans="1:6" ht="43.5" customHeight="1">
      <c r="A271" s="512" t="s">
        <v>523</v>
      </c>
      <c r="B271" s="513"/>
      <c r="C271" s="499">
        <v>0</v>
      </c>
      <c r="D271" s="499"/>
      <c r="E271" s="499">
        <v>0</v>
      </c>
      <c r="F271" s="499"/>
    </row>
    <row r="272" spans="1:6" ht="44.25" customHeight="1">
      <c r="A272" s="512" t="s">
        <v>524</v>
      </c>
      <c r="B272" s="513"/>
      <c r="C272" s="499">
        <v>0</v>
      </c>
      <c r="D272" s="499"/>
      <c r="E272" s="499">
        <v>0</v>
      </c>
      <c r="F272" s="499"/>
    </row>
    <row r="273" spans="1:6" ht="45" customHeight="1">
      <c r="A273" s="512" t="s">
        <v>525</v>
      </c>
      <c r="B273" s="513"/>
      <c r="C273" s="499">
        <v>0</v>
      </c>
      <c r="D273" s="499"/>
      <c r="E273" s="499">
        <v>0</v>
      </c>
      <c r="F273" s="499"/>
    </row>
    <row r="274" spans="1:6" ht="48.75" customHeight="1">
      <c r="A274" s="512" t="s">
        <v>526</v>
      </c>
      <c r="B274" s="513"/>
      <c r="C274" s="499">
        <v>0</v>
      </c>
      <c r="D274" s="499"/>
      <c r="E274" s="499">
        <v>0</v>
      </c>
      <c r="F274" s="499"/>
    </row>
    <row r="275" spans="1:6" ht="16.5" customHeight="1">
      <c r="A275" s="514" t="s">
        <v>527</v>
      </c>
      <c r="B275" s="514"/>
      <c r="C275" s="515">
        <v>0</v>
      </c>
      <c r="D275" s="515"/>
      <c r="E275" s="515">
        <v>0</v>
      </c>
      <c r="F275" s="515"/>
    </row>
    <row r="276" ht="16.5" customHeight="1">
      <c r="A276" s="250"/>
    </row>
    <row r="277" spans="1:2" ht="16.5" customHeight="1">
      <c r="A277" s="472" t="s">
        <v>528</v>
      </c>
      <c r="B277" s="472"/>
    </row>
    <row r="278" spans="1:6" ht="16.5" customHeight="1">
      <c r="A278" s="247"/>
      <c r="B278" s="247"/>
      <c r="C278" s="475" t="s">
        <v>351</v>
      </c>
      <c r="D278" s="475"/>
      <c r="E278" s="475" t="s">
        <v>352</v>
      </c>
      <c r="F278" s="475"/>
    </row>
    <row r="279" spans="1:6" ht="46.5" customHeight="1">
      <c r="A279" s="512" t="s">
        <v>529</v>
      </c>
      <c r="B279" s="513"/>
      <c r="C279" s="475"/>
      <c r="D279" s="475"/>
      <c r="E279" s="499">
        <v>0</v>
      </c>
      <c r="F279" s="499"/>
    </row>
    <row r="280" spans="1:6" ht="49.5" customHeight="1">
      <c r="A280" s="512" t="s">
        <v>530</v>
      </c>
      <c r="B280" s="513"/>
      <c r="C280" s="475"/>
      <c r="D280" s="475"/>
      <c r="E280" s="499">
        <v>0</v>
      </c>
      <c r="F280" s="499"/>
    </row>
    <row r="281" spans="1:6" ht="16.5" customHeight="1">
      <c r="A281" s="512" t="s">
        <v>531</v>
      </c>
      <c r="B281" s="513"/>
      <c r="C281" s="475"/>
      <c r="D281" s="475"/>
      <c r="E281" s="499">
        <v>0</v>
      </c>
      <c r="F281" s="499"/>
    </row>
    <row r="282" spans="1:2" ht="16.5" customHeight="1">
      <c r="A282" s="247"/>
      <c r="B282" s="247"/>
    </row>
    <row r="283" ht="16.5" customHeight="1">
      <c r="A283" s="250" t="s">
        <v>532</v>
      </c>
    </row>
    <row r="284" spans="1:3" ht="16.5" customHeight="1">
      <c r="A284" s="247" t="s">
        <v>533</v>
      </c>
      <c r="B284" s="247"/>
      <c r="C284" s="332"/>
    </row>
    <row r="285" ht="16.5" customHeight="1">
      <c r="A285" s="250"/>
    </row>
    <row r="286" spans="1:6" ht="16.5" customHeight="1">
      <c r="A286" s="246" t="s">
        <v>534</v>
      </c>
      <c r="C286" s="475" t="s">
        <v>351</v>
      </c>
      <c r="D286" s="475"/>
      <c r="E286" s="475" t="s">
        <v>352</v>
      </c>
      <c r="F286" s="475"/>
    </row>
    <row r="287" spans="1:6" ht="16.5" customHeight="1">
      <c r="A287" s="322" t="s">
        <v>535</v>
      </c>
      <c r="B287" s="272"/>
      <c r="C287" s="498">
        <v>16809360000</v>
      </c>
      <c r="D287" s="498"/>
      <c r="E287" s="498">
        <v>12600000000</v>
      </c>
      <c r="F287" s="498"/>
    </row>
    <row r="288" spans="1:6" ht="16.5" customHeight="1">
      <c r="A288" s="322" t="s">
        <v>536</v>
      </c>
      <c r="B288" s="272"/>
      <c r="C288" s="498">
        <v>50890190000</v>
      </c>
      <c r="D288" s="498"/>
      <c r="E288" s="498">
        <v>43399550000</v>
      </c>
      <c r="F288" s="498"/>
    </row>
    <row r="289" spans="1:7" ht="16.5" customHeight="1">
      <c r="A289" s="333" t="s">
        <v>466</v>
      </c>
      <c r="C289" s="516">
        <v>67699550000</v>
      </c>
      <c r="D289" s="516"/>
      <c r="E289" s="516">
        <v>55999550000</v>
      </c>
      <c r="F289" s="516"/>
      <c r="G289" s="335"/>
    </row>
    <row r="290" spans="1:7" ht="16.5" customHeight="1">
      <c r="A290" s="336"/>
      <c r="B290" s="336"/>
      <c r="C290" s="336"/>
      <c r="D290" s="336"/>
      <c r="E290" s="334"/>
      <c r="F290" s="334"/>
      <c r="G290" s="335"/>
    </row>
    <row r="291" spans="1:4" ht="16.5" customHeight="1">
      <c r="A291" s="249" t="s">
        <v>537</v>
      </c>
      <c r="B291" s="249"/>
      <c r="C291" s="249"/>
      <c r="D291" s="249"/>
    </row>
    <row r="292" spans="1:6" ht="16.5" customHeight="1">
      <c r="A292" s="253"/>
      <c r="C292" s="475" t="s">
        <v>351</v>
      </c>
      <c r="D292" s="475"/>
      <c r="E292" s="475" t="s">
        <v>514</v>
      </c>
      <c r="F292" s="475"/>
    </row>
    <row r="293" spans="1:6" ht="16.5" customHeight="1">
      <c r="A293" s="257" t="s">
        <v>538</v>
      </c>
      <c r="C293" s="498">
        <v>67699550000</v>
      </c>
      <c r="D293" s="498"/>
      <c r="E293" s="498">
        <v>55999550000</v>
      </c>
      <c r="F293" s="498"/>
    </row>
    <row r="294" spans="1:6" ht="16.5" customHeight="1">
      <c r="A294" s="481" t="s">
        <v>539</v>
      </c>
      <c r="B294" s="481"/>
      <c r="C294" s="498">
        <v>55999550000</v>
      </c>
      <c r="D294" s="498"/>
      <c r="E294" s="498">
        <v>33600000000</v>
      </c>
      <c r="F294" s="498"/>
    </row>
    <row r="295" spans="1:6" ht="16.5" customHeight="1">
      <c r="A295" s="481" t="s">
        <v>540</v>
      </c>
      <c r="B295" s="481"/>
      <c r="C295" s="498">
        <v>11700000000</v>
      </c>
      <c r="D295" s="498"/>
      <c r="E295" s="498">
        <v>22400000000</v>
      </c>
      <c r="F295" s="498"/>
    </row>
    <row r="296" spans="1:6" ht="16.5" customHeight="1">
      <c r="A296" s="481" t="s">
        <v>541</v>
      </c>
      <c r="B296" s="481"/>
      <c r="C296" s="498"/>
      <c r="D296" s="498"/>
      <c r="E296" s="498">
        <v>450000</v>
      </c>
      <c r="F296" s="498"/>
    </row>
    <row r="297" spans="1:6" ht="16.5" customHeight="1">
      <c r="A297" s="481" t="s">
        <v>542</v>
      </c>
      <c r="B297" s="481"/>
      <c r="C297" s="498">
        <v>67699550000</v>
      </c>
      <c r="D297" s="498"/>
      <c r="E297" s="498"/>
      <c r="F297" s="498"/>
    </row>
    <row r="298" spans="1:7" ht="16.5" customHeight="1">
      <c r="A298" s="473" t="s">
        <v>543</v>
      </c>
      <c r="B298" s="473"/>
      <c r="C298" s="473"/>
      <c r="D298" s="473"/>
      <c r="E298" s="473"/>
      <c r="F298" s="473"/>
      <c r="G298" s="473"/>
    </row>
    <row r="299" spans="1:4" ht="16.5" customHeight="1">
      <c r="A299" s="257"/>
      <c r="C299" s="267"/>
      <c r="D299" s="267"/>
    </row>
    <row r="300" spans="1:5" ht="16.5" customHeight="1">
      <c r="A300" s="257" t="s">
        <v>544</v>
      </c>
      <c r="C300" s="229"/>
      <c r="D300" s="229"/>
      <c r="E300" s="229"/>
    </row>
    <row r="301" spans="1:4" ht="16.5" customHeight="1">
      <c r="A301" s="473" t="s">
        <v>545</v>
      </c>
      <c r="B301" s="473"/>
      <c r="C301" s="473"/>
      <c r="D301" s="267"/>
    </row>
    <row r="302" spans="1:4" ht="16.5" customHeight="1">
      <c r="A302" s="481" t="s">
        <v>546</v>
      </c>
      <c r="B302" s="481"/>
      <c r="C302" s="481"/>
      <c r="D302" s="267"/>
    </row>
    <row r="303" spans="1:4" ht="16.5" customHeight="1">
      <c r="A303" s="481" t="s">
        <v>547</v>
      </c>
      <c r="B303" s="481"/>
      <c r="C303" s="481"/>
      <c r="D303" s="267"/>
    </row>
    <row r="304" spans="1:4" ht="16.5" customHeight="1">
      <c r="A304" s="473" t="s">
        <v>548</v>
      </c>
      <c r="B304" s="473"/>
      <c r="C304" s="473"/>
      <c r="D304" s="473"/>
    </row>
    <row r="305" spans="1:4" ht="16.5" customHeight="1">
      <c r="A305" s="257"/>
      <c r="C305" s="267"/>
      <c r="D305" s="267"/>
    </row>
    <row r="306" spans="1:6" ht="16.5" customHeight="1">
      <c r="A306" s="257" t="s">
        <v>549</v>
      </c>
      <c r="C306" s="475" t="s">
        <v>550</v>
      </c>
      <c r="D306" s="475"/>
      <c r="E306" s="475" t="s">
        <v>352</v>
      </c>
      <c r="F306" s="475"/>
    </row>
    <row r="307" spans="1:6" ht="16.5" customHeight="1">
      <c r="A307" s="473" t="s">
        <v>551</v>
      </c>
      <c r="B307" s="473"/>
      <c r="C307" s="498">
        <v>6769955</v>
      </c>
      <c r="D307" s="498"/>
      <c r="E307" s="498">
        <v>5599955</v>
      </c>
      <c r="F307" s="498"/>
    </row>
    <row r="308" spans="1:6" ht="32.25" customHeight="1">
      <c r="A308" s="473" t="s">
        <v>552</v>
      </c>
      <c r="B308" s="473"/>
      <c r="C308" s="498">
        <v>6769955</v>
      </c>
      <c r="D308" s="498"/>
      <c r="E308" s="498">
        <v>5599955</v>
      </c>
      <c r="F308" s="498"/>
    </row>
    <row r="309" spans="1:6" ht="16.5" customHeight="1">
      <c r="A309" s="260" t="s">
        <v>553</v>
      </c>
      <c r="C309" s="498">
        <v>6769955</v>
      </c>
      <c r="D309" s="498"/>
      <c r="E309" s="498">
        <v>5599955</v>
      </c>
      <c r="F309" s="498"/>
    </row>
    <row r="310" spans="1:6" ht="16.5" customHeight="1">
      <c r="A310" s="260" t="s">
        <v>554</v>
      </c>
      <c r="C310" s="498">
        <v>0</v>
      </c>
      <c r="D310" s="498"/>
      <c r="E310" s="498">
        <v>0</v>
      </c>
      <c r="F310" s="498"/>
    </row>
    <row r="311" spans="1:6" ht="16.5" customHeight="1">
      <c r="A311" s="473" t="s">
        <v>555</v>
      </c>
      <c r="B311" s="473"/>
      <c r="C311" s="498">
        <v>0</v>
      </c>
      <c r="D311" s="498"/>
      <c r="E311" s="498">
        <v>0</v>
      </c>
      <c r="F311" s="498"/>
    </row>
    <row r="312" spans="1:6" ht="16.5" customHeight="1">
      <c r="A312" s="260" t="s">
        <v>553</v>
      </c>
      <c r="C312" s="498">
        <v>0</v>
      </c>
      <c r="D312" s="498"/>
      <c r="E312" s="498">
        <v>0</v>
      </c>
      <c r="F312" s="498"/>
    </row>
    <row r="313" spans="1:6" ht="16.5" customHeight="1">
      <c r="A313" s="260" t="s">
        <v>554</v>
      </c>
      <c r="C313" s="498">
        <v>0</v>
      </c>
      <c r="D313" s="498"/>
      <c r="E313" s="498">
        <v>0</v>
      </c>
      <c r="F313" s="498"/>
    </row>
    <row r="314" spans="1:6" ht="16.5" customHeight="1">
      <c r="A314" s="473" t="s">
        <v>556</v>
      </c>
      <c r="B314" s="473"/>
      <c r="C314" s="498">
        <v>6769955</v>
      </c>
      <c r="D314" s="498"/>
      <c r="E314" s="498">
        <v>5599955</v>
      </c>
      <c r="F314" s="498"/>
    </row>
    <row r="315" spans="1:6" ht="16.5" customHeight="1">
      <c r="A315" s="260" t="s">
        <v>553</v>
      </c>
      <c r="C315" s="498">
        <v>6769955</v>
      </c>
      <c r="D315" s="498"/>
      <c r="E315" s="498">
        <v>5599955</v>
      </c>
      <c r="F315" s="498"/>
    </row>
    <row r="316" spans="1:7" ht="16.5" customHeight="1">
      <c r="A316" s="260" t="s">
        <v>554</v>
      </c>
      <c r="C316" s="498">
        <v>0</v>
      </c>
      <c r="D316" s="498"/>
      <c r="E316" s="498">
        <v>0</v>
      </c>
      <c r="F316" s="498"/>
      <c r="G316" s="263"/>
    </row>
    <row r="317" spans="1:6" ht="16.5" customHeight="1">
      <c r="A317" s="481" t="s">
        <v>557</v>
      </c>
      <c r="B317" s="481"/>
      <c r="C317" s="265">
        <v>10000</v>
      </c>
      <c r="D317" s="270" t="s">
        <v>419</v>
      </c>
      <c r="E317" s="290"/>
      <c r="F317" s="290"/>
    </row>
    <row r="318" spans="1:4" ht="16.5" customHeight="1">
      <c r="A318" s="257"/>
      <c r="C318" s="267"/>
      <c r="D318" s="267"/>
    </row>
    <row r="319" spans="1:6" ht="16.5" customHeight="1">
      <c r="A319" s="257" t="s">
        <v>558</v>
      </c>
      <c r="C319" s="484">
        <v>9553877099</v>
      </c>
      <c r="D319" s="484"/>
      <c r="E319" s="484">
        <v>9458446784</v>
      </c>
      <c r="F319" s="484"/>
    </row>
    <row r="320" spans="1:6" ht="16.5" customHeight="1">
      <c r="A320" s="260" t="s">
        <v>559</v>
      </c>
      <c r="B320" s="272"/>
      <c r="C320" s="483">
        <v>7204829490</v>
      </c>
      <c r="D320" s="483"/>
      <c r="E320" s="483">
        <v>7147586533</v>
      </c>
      <c r="F320" s="483"/>
    </row>
    <row r="321" spans="1:6" ht="16.5" customHeight="1">
      <c r="A321" s="260" t="s">
        <v>560</v>
      </c>
      <c r="B321" s="272"/>
      <c r="C321" s="483">
        <v>2349047609</v>
      </c>
      <c r="D321" s="483"/>
      <c r="E321" s="483">
        <v>2310860251</v>
      </c>
      <c r="F321" s="483"/>
    </row>
    <row r="322" spans="1:6" ht="16.5" customHeight="1">
      <c r="A322" s="481" t="s">
        <v>561</v>
      </c>
      <c r="B322" s="481"/>
      <c r="C322" s="483">
        <v>0</v>
      </c>
      <c r="D322" s="483"/>
      <c r="E322" s="483">
        <v>0</v>
      </c>
      <c r="F322" s="483"/>
    </row>
    <row r="323" spans="1:4" ht="8.25" customHeight="1">
      <c r="A323" s="248"/>
      <c r="B323" s="248"/>
      <c r="C323" s="267"/>
      <c r="D323" s="267"/>
    </row>
    <row r="324" spans="1:4" ht="16.5" customHeight="1">
      <c r="A324" s="468" t="s">
        <v>562</v>
      </c>
      <c r="B324" s="468"/>
      <c r="C324" s="468"/>
      <c r="D324" s="468"/>
    </row>
    <row r="325" spans="1:4" ht="9" customHeight="1">
      <c r="A325" s="257"/>
      <c r="C325" s="267"/>
      <c r="D325" s="267"/>
    </row>
    <row r="326" spans="1:7" ht="33" customHeight="1">
      <c r="A326" s="473" t="s">
        <v>563</v>
      </c>
      <c r="B326" s="473"/>
      <c r="C326" s="473"/>
      <c r="D326" s="473"/>
      <c r="E326" s="473"/>
      <c r="F326" s="473"/>
      <c r="G326" s="473"/>
    </row>
    <row r="327" spans="1:4" ht="12" customHeight="1">
      <c r="A327" s="257"/>
      <c r="C327" s="267"/>
      <c r="D327" s="267"/>
    </row>
    <row r="328" spans="1:6" ht="16.5" customHeight="1">
      <c r="A328" s="257" t="s">
        <v>564</v>
      </c>
      <c r="C328" s="475" t="s">
        <v>513</v>
      </c>
      <c r="D328" s="475"/>
      <c r="E328" s="475" t="s">
        <v>514</v>
      </c>
      <c r="F328" s="475"/>
    </row>
    <row r="329" spans="1:6" ht="16.5" customHeight="1">
      <c r="A329" s="481" t="s">
        <v>565</v>
      </c>
      <c r="B329" s="481"/>
      <c r="C329" s="498">
        <v>0</v>
      </c>
      <c r="D329" s="498"/>
      <c r="E329" s="498">
        <v>0</v>
      </c>
      <c r="F329" s="498"/>
    </row>
    <row r="330" spans="1:6" ht="16.5" customHeight="1">
      <c r="A330" s="481" t="s">
        <v>566</v>
      </c>
      <c r="B330" s="481"/>
      <c r="C330" s="498">
        <v>0</v>
      </c>
      <c r="D330" s="498"/>
      <c r="E330" s="498">
        <v>0</v>
      </c>
      <c r="F330" s="498"/>
    </row>
    <row r="331" spans="1:6" ht="16.5" customHeight="1">
      <c r="A331" s="481" t="s">
        <v>567</v>
      </c>
      <c r="B331" s="481"/>
      <c r="C331" s="498">
        <v>0</v>
      </c>
      <c r="D331" s="498"/>
      <c r="E331" s="498">
        <v>0</v>
      </c>
      <c r="F331" s="498"/>
    </row>
    <row r="332" spans="1:4" ht="7.5" customHeight="1">
      <c r="A332" s="257"/>
      <c r="C332" s="267"/>
      <c r="D332" s="267"/>
    </row>
    <row r="333" spans="1:6" ht="16.5" customHeight="1">
      <c r="A333" s="257" t="s">
        <v>568</v>
      </c>
      <c r="C333" s="475" t="s">
        <v>569</v>
      </c>
      <c r="D333" s="475"/>
      <c r="E333" s="475" t="s">
        <v>352</v>
      </c>
      <c r="F333" s="475"/>
    </row>
    <row r="334" spans="1:6" ht="16.5" customHeight="1">
      <c r="A334" s="257" t="s">
        <v>570</v>
      </c>
      <c r="C334" s="498">
        <v>0</v>
      </c>
      <c r="D334" s="498"/>
      <c r="E334" s="498">
        <v>0</v>
      </c>
      <c r="F334" s="498"/>
    </row>
    <row r="335" spans="1:6" ht="16.5" customHeight="1">
      <c r="A335" s="260" t="s">
        <v>571</v>
      </c>
      <c r="C335" s="498">
        <v>0</v>
      </c>
      <c r="D335" s="498"/>
      <c r="E335" s="498">
        <v>0</v>
      </c>
      <c r="F335" s="498"/>
    </row>
    <row r="336" spans="1:6" ht="16.5" customHeight="1">
      <c r="A336" s="260" t="s">
        <v>572</v>
      </c>
      <c r="C336" s="498">
        <v>0</v>
      </c>
      <c r="D336" s="498"/>
      <c r="E336" s="498">
        <v>0</v>
      </c>
      <c r="F336" s="498"/>
    </row>
    <row r="337" spans="1:4" ht="47.25" customHeight="1">
      <c r="A337" s="473" t="s">
        <v>573</v>
      </c>
      <c r="B337" s="473"/>
      <c r="C337" s="473"/>
      <c r="D337" s="267"/>
    </row>
    <row r="338" spans="1:6" ht="16.5" customHeight="1">
      <c r="A338" s="260" t="s">
        <v>574</v>
      </c>
      <c r="C338" s="498">
        <v>0</v>
      </c>
      <c r="D338" s="498"/>
      <c r="E338" s="498">
        <v>0</v>
      </c>
      <c r="F338" s="498"/>
    </row>
    <row r="339" spans="1:6" ht="16.5" customHeight="1">
      <c r="A339" s="260" t="s">
        <v>575</v>
      </c>
      <c r="C339" s="498">
        <v>0</v>
      </c>
      <c r="D339" s="498"/>
      <c r="E339" s="498">
        <v>0</v>
      </c>
      <c r="F339" s="498"/>
    </row>
    <row r="340" spans="1:6" ht="16.5" customHeight="1">
      <c r="A340" s="260" t="s">
        <v>576</v>
      </c>
      <c r="C340" s="498">
        <v>0</v>
      </c>
      <c r="D340" s="498"/>
      <c r="E340" s="498">
        <v>0</v>
      </c>
      <c r="F340" s="498"/>
    </row>
    <row r="341" spans="1:4" ht="16.5" customHeight="1">
      <c r="A341" s="257"/>
      <c r="C341" s="267"/>
      <c r="D341" s="267"/>
    </row>
    <row r="342" spans="1:7" ht="16.5" customHeight="1">
      <c r="A342" s="252" t="s">
        <v>577</v>
      </c>
      <c r="B342" s="252"/>
      <c r="C342" s="252"/>
      <c r="D342" s="252"/>
      <c r="E342" s="252"/>
      <c r="F342" s="252"/>
      <c r="G342" s="252"/>
    </row>
    <row r="343" spans="1:4" ht="16.5" customHeight="1">
      <c r="A343" s="257"/>
      <c r="C343" s="257"/>
      <c r="D343" s="272" t="s">
        <v>578</v>
      </c>
    </row>
    <row r="344" spans="3:6" ht="16.5" customHeight="1">
      <c r="C344" s="475" t="s">
        <v>351</v>
      </c>
      <c r="D344" s="475"/>
      <c r="E344" s="475" t="s">
        <v>514</v>
      </c>
      <c r="F344" s="475"/>
    </row>
    <row r="345" spans="1:6" ht="36.75" customHeight="1">
      <c r="A345" s="473" t="s">
        <v>579</v>
      </c>
      <c r="B345" s="473"/>
      <c r="C345" s="516">
        <v>82688118798</v>
      </c>
      <c r="D345" s="516"/>
      <c r="E345" s="516">
        <v>667512647666</v>
      </c>
      <c r="F345" s="516"/>
    </row>
    <row r="346" spans="1:6" ht="16.5" customHeight="1">
      <c r="A346" s="257" t="s">
        <v>580</v>
      </c>
      <c r="C346" s="516">
        <v>0</v>
      </c>
      <c r="D346" s="516"/>
      <c r="E346" s="498">
        <v>0</v>
      </c>
      <c r="F346" s="498"/>
    </row>
    <row r="347" spans="1:6" ht="16.5" customHeight="1">
      <c r="A347" s="481" t="s">
        <v>581</v>
      </c>
      <c r="B347" s="481"/>
      <c r="C347" s="498">
        <v>79883607444</v>
      </c>
      <c r="D347" s="498"/>
      <c r="E347" s="498">
        <v>618380817842</v>
      </c>
      <c r="F347" s="498"/>
    </row>
    <row r="348" spans="1:6" ht="16.5" customHeight="1">
      <c r="A348" s="481" t="s">
        <v>582</v>
      </c>
      <c r="B348" s="481"/>
      <c r="C348" s="517">
        <v>2804511354</v>
      </c>
      <c r="D348" s="517"/>
      <c r="E348" s="518">
        <v>48024458164</v>
      </c>
      <c r="F348" s="518"/>
    </row>
    <row r="349" spans="1:6" ht="34.5" customHeight="1">
      <c r="A349" s="481" t="s">
        <v>583</v>
      </c>
      <c r="B349" s="481"/>
      <c r="C349" s="337"/>
      <c r="D349" s="337"/>
      <c r="E349" s="337"/>
      <c r="F349" s="337"/>
    </row>
    <row r="350" spans="1:6" ht="33.75" customHeight="1">
      <c r="A350" s="481" t="s">
        <v>584</v>
      </c>
      <c r="B350" s="481"/>
      <c r="C350" s="519"/>
      <c r="D350" s="519"/>
      <c r="E350" s="519">
        <v>1107371660</v>
      </c>
      <c r="F350" s="519"/>
    </row>
    <row r="351" spans="1:6" ht="48" customHeight="1">
      <c r="A351" s="481" t="s">
        <v>585</v>
      </c>
      <c r="B351" s="481"/>
      <c r="C351" s="519"/>
      <c r="D351" s="519"/>
      <c r="E351" s="519">
        <v>1107371660</v>
      </c>
      <c r="F351" s="519"/>
    </row>
    <row r="352" spans="1:5" ht="10.5" customHeight="1">
      <c r="A352" s="257"/>
      <c r="C352" s="338"/>
      <c r="D352" s="338"/>
      <c r="E352" s="267"/>
    </row>
    <row r="353" spans="1:6" ht="16.5" customHeight="1">
      <c r="A353" s="248" t="s">
        <v>586</v>
      </c>
      <c r="B353" s="248"/>
      <c r="C353" s="516">
        <v>624550212</v>
      </c>
      <c r="D353" s="516"/>
      <c r="E353" s="516">
        <v>6509190027</v>
      </c>
      <c r="F353" s="516"/>
    </row>
    <row r="354" spans="1:6" ht="16.5" customHeight="1">
      <c r="A354" s="473" t="s">
        <v>587</v>
      </c>
      <c r="B354" s="473"/>
      <c r="C354" s="498"/>
      <c r="D354" s="498"/>
      <c r="E354" s="498">
        <v>0</v>
      </c>
      <c r="F354" s="498"/>
    </row>
    <row r="355" spans="1:6" ht="16.5" customHeight="1">
      <c r="A355" s="481" t="s">
        <v>588</v>
      </c>
      <c r="B355" s="481"/>
      <c r="C355" s="498">
        <v>619105581</v>
      </c>
      <c r="D355" s="498"/>
      <c r="E355" s="498">
        <v>6335756476</v>
      </c>
      <c r="F355" s="498"/>
    </row>
    <row r="356" spans="1:6" ht="16.5" customHeight="1">
      <c r="A356" s="481" t="s">
        <v>589</v>
      </c>
      <c r="B356" s="481"/>
      <c r="C356" s="338"/>
      <c r="D356" s="339">
        <v>5444631</v>
      </c>
      <c r="E356" s="338"/>
      <c r="F356" s="339">
        <v>173433551</v>
      </c>
    </row>
    <row r="357" spans="1:6" ht="16.5" customHeight="1">
      <c r="A357" s="481" t="s">
        <v>590</v>
      </c>
      <c r="B357" s="481"/>
      <c r="C357" s="338"/>
      <c r="D357" s="338"/>
      <c r="E357" s="498"/>
      <c r="F357" s="498"/>
    </row>
    <row r="358" spans="1:6" ht="17.25" customHeight="1">
      <c r="A358" s="481" t="s">
        <v>591</v>
      </c>
      <c r="B358" s="481"/>
      <c r="C358" s="338"/>
      <c r="D358" s="338"/>
      <c r="E358" s="498">
        <v>0</v>
      </c>
      <c r="F358" s="498"/>
    </row>
    <row r="359" spans="1:6" ht="17.25" customHeight="1">
      <c r="A359" s="481" t="s">
        <v>592</v>
      </c>
      <c r="B359" s="481"/>
      <c r="C359" s="338"/>
      <c r="D359" s="338"/>
      <c r="E359" s="498">
        <v>0</v>
      </c>
      <c r="F359" s="498"/>
    </row>
    <row r="360" spans="1:6" ht="17.25" customHeight="1">
      <c r="A360" s="481" t="s">
        <v>593</v>
      </c>
      <c r="B360" s="481"/>
      <c r="C360" s="338"/>
      <c r="D360" s="338"/>
      <c r="E360" s="498">
        <v>0</v>
      </c>
      <c r="F360" s="498"/>
    </row>
    <row r="361" spans="1:7" ht="35.25" customHeight="1">
      <c r="A361" s="473" t="s">
        <v>594</v>
      </c>
      <c r="B361" s="473"/>
      <c r="C361" s="516">
        <v>82063568586</v>
      </c>
      <c r="D361" s="516"/>
      <c r="E361" s="516">
        <v>661003457639</v>
      </c>
      <c r="F361" s="516"/>
      <c r="G361" s="340"/>
    </row>
    <row r="362" spans="1:6" ht="16.5" customHeight="1">
      <c r="A362" s="248" t="s">
        <v>587</v>
      </c>
      <c r="B362" s="248"/>
      <c r="C362" s="498">
        <v>0</v>
      </c>
      <c r="D362" s="498"/>
      <c r="E362" s="498">
        <v>0</v>
      </c>
      <c r="F362" s="498"/>
    </row>
    <row r="363" spans="1:6" ht="16.5" customHeight="1">
      <c r="A363" s="481" t="s">
        <v>595</v>
      </c>
      <c r="B363" s="481"/>
      <c r="C363" s="498">
        <v>0</v>
      </c>
      <c r="D363" s="498"/>
      <c r="E363" s="498">
        <v>0</v>
      </c>
      <c r="F363" s="498"/>
    </row>
    <row r="364" spans="1:6" ht="16.5" customHeight="1">
      <c r="A364" s="481" t="s">
        <v>596</v>
      </c>
      <c r="B364" s="481"/>
      <c r="C364" s="498">
        <v>0</v>
      </c>
      <c r="D364" s="498"/>
      <c r="E364" s="498">
        <v>0</v>
      </c>
      <c r="F364" s="498"/>
    </row>
    <row r="365" spans="1:5" ht="16.5" customHeight="1">
      <c r="A365" s="257"/>
      <c r="C365" s="341"/>
      <c r="D365" s="341"/>
      <c r="E365" s="267"/>
    </row>
    <row r="366" spans="1:6" ht="16.5" customHeight="1">
      <c r="A366" s="473" t="s">
        <v>597</v>
      </c>
      <c r="B366" s="473"/>
      <c r="C366" s="475" t="s">
        <v>351</v>
      </c>
      <c r="D366" s="475"/>
      <c r="E366" s="475" t="s">
        <v>514</v>
      </c>
      <c r="F366" s="475"/>
    </row>
    <row r="367" spans="1:6" ht="16.5" customHeight="1">
      <c r="A367" s="481" t="s">
        <v>598</v>
      </c>
      <c r="B367" s="481"/>
      <c r="C367" s="520">
        <v>70467699888</v>
      </c>
      <c r="D367" s="520"/>
      <c r="E367" s="520">
        <v>583541529639</v>
      </c>
      <c r="F367" s="520"/>
    </row>
    <row r="368" spans="1:6" ht="16.5" customHeight="1">
      <c r="A368" s="481" t="s">
        <v>599</v>
      </c>
      <c r="B368" s="481"/>
      <c r="C368" s="520">
        <v>3833972998</v>
      </c>
      <c r="D368" s="520"/>
      <c r="E368" s="498"/>
      <c r="F368" s="498"/>
    </row>
    <row r="369" spans="1:6" ht="17.25" customHeight="1">
      <c r="A369" s="481" t="s">
        <v>600</v>
      </c>
      <c r="B369" s="481"/>
      <c r="C369" s="520">
        <v>889676922</v>
      </c>
      <c r="D369" s="520"/>
      <c r="E369" s="498">
        <v>28308905736</v>
      </c>
      <c r="F369" s="498"/>
    </row>
    <row r="370" spans="1:6" ht="34.5" customHeight="1">
      <c r="A370" s="481" t="s">
        <v>601</v>
      </c>
      <c r="B370" s="481"/>
      <c r="C370" s="520">
        <v>0</v>
      </c>
      <c r="D370" s="520"/>
      <c r="E370" s="498">
        <v>0</v>
      </c>
      <c r="F370" s="498"/>
    </row>
    <row r="371" spans="1:6" ht="17.25" customHeight="1">
      <c r="A371" s="481" t="s">
        <v>602</v>
      </c>
      <c r="B371" s="481"/>
      <c r="C371" s="520">
        <v>0</v>
      </c>
      <c r="D371" s="520"/>
      <c r="E371" s="498">
        <v>0</v>
      </c>
      <c r="F371" s="498"/>
    </row>
    <row r="372" spans="1:6" ht="17.25" customHeight="1">
      <c r="A372" s="481" t="s">
        <v>603</v>
      </c>
      <c r="B372" s="481"/>
      <c r="C372" s="520">
        <v>0</v>
      </c>
      <c r="D372" s="520"/>
      <c r="E372" s="498">
        <v>0</v>
      </c>
      <c r="F372" s="498"/>
    </row>
    <row r="373" spans="1:6" ht="30.75" customHeight="1">
      <c r="A373" s="481" t="s">
        <v>604</v>
      </c>
      <c r="B373" s="481"/>
      <c r="C373" s="520">
        <v>0</v>
      </c>
      <c r="D373" s="520"/>
      <c r="E373" s="498">
        <v>0</v>
      </c>
      <c r="F373" s="498"/>
    </row>
    <row r="374" spans="1:6" ht="16.5" customHeight="1">
      <c r="A374" s="481" t="s">
        <v>605</v>
      </c>
      <c r="B374" s="481"/>
      <c r="C374" s="520">
        <v>0</v>
      </c>
      <c r="D374" s="520"/>
      <c r="E374" s="498">
        <v>0</v>
      </c>
      <c r="F374" s="498"/>
    </row>
    <row r="375" spans="1:6" ht="16.5" customHeight="1">
      <c r="A375" s="224" t="s">
        <v>466</v>
      </c>
      <c r="C375" s="521">
        <v>75191349808</v>
      </c>
      <c r="D375" s="521"/>
      <c r="E375" s="516">
        <v>611850435375</v>
      </c>
      <c r="F375" s="516"/>
    </row>
    <row r="376" spans="1:6" ht="11.25" customHeight="1">
      <c r="A376" s="261"/>
      <c r="B376" s="261"/>
      <c r="C376" s="261"/>
      <c r="D376" s="261"/>
      <c r="E376" s="261"/>
      <c r="F376" s="261"/>
    </row>
    <row r="377" spans="1:6" ht="32.25" customHeight="1">
      <c r="A377" s="473" t="s">
        <v>606</v>
      </c>
      <c r="B377" s="473"/>
      <c r="C377" s="475" t="s">
        <v>351</v>
      </c>
      <c r="D377" s="475"/>
      <c r="E377" s="475" t="s">
        <v>514</v>
      </c>
      <c r="F377" s="475"/>
    </row>
    <row r="378" spans="1:6" ht="15.75">
      <c r="A378" s="481" t="s">
        <v>607</v>
      </c>
      <c r="B378" s="481"/>
      <c r="C378" s="498">
        <v>28908680</v>
      </c>
      <c r="D378" s="498"/>
      <c r="E378" s="498">
        <v>239887161</v>
      </c>
      <c r="F378" s="498"/>
    </row>
    <row r="379" spans="1:6" ht="15.75" customHeight="1">
      <c r="A379" s="481" t="s">
        <v>608</v>
      </c>
      <c r="B379" s="481"/>
      <c r="C379" s="498"/>
      <c r="D379" s="498"/>
      <c r="E379" s="498">
        <v>0</v>
      </c>
      <c r="F379" s="498"/>
    </row>
    <row r="380" spans="1:6" ht="15.75">
      <c r="A380" s="481" t="s">
        <v>609</v>
      </c>
      <c r="B380" s="481"/>
      <c r="C380" s="498"/>
      <c r="D380" s="498"/>
      <c r="E380" s="498">
        <v>0</v>
      </c>
      <c r="F380" s="498"/>
    </row>
    <row r="381" spans="1:6" ht="16.5" customHeight="1">
      <c r="A381" s="481" t="s">
        <v>610</v>
      </c>
      <c r="B381" s="481"/>
      <c r="C381" s="498"/>
      <c r="D381" s="498"/>
      <c r="E381" s="498">
        <v>0</v>
      </c>
      <c r="F381" s="498"/>
    </row>
    <row r="382" spans="1:6" ht="16.5" customHeight="1">
      <c r="A382" s="481" t="s">
        <v>611</v>
      </c>
      <c r="B382" s="481"/>
      <c r="C382" s="498">
        <v>128655169</v>
      </c>
      <c r="D382" s="498"/>
      <c r="E382" s="498">
        <v>8875558486</v>
      </c>
      <c r="F382" s="498"/>
    </row>
    <row r="383" spans="1:6" ht="16.5" customHeight="1">
      <c r="A383" s="481" t="s">
        <v>612</v>
      </c>
      <c r="B383" s="481"/>
      <c r="C383" s="498"/>
      <c r="D383" s="498"/>
      <c r="E383" s="498">
        <v>0</v>
      </c>
      <c r="F383" s="498"/>
    </row>
    <row r="384" spans="1:6" ht="16.5" customHeight="1">
      <c r="A384" s="481" t="s">
        <v>613</v>
      </c>
      <c r="B384" s="481"/>
      <c r="C384" s="498"/>
      <c r="D384" s="498"/>
      <c r="E384" s="498">
        <v>0</v>
      </c>
      <c r="F384" s="498"/>
    </row>
    <row r="385" spans="1:6" ht="16.5" customHeight="1">
      <c r="A385" s="481" t="s">
        <v>614</v>
      </c>
      <c r="B385" s="481"/>
      <c r="C385" s="498"/>
      <c r="D385" s="498"/>
      <c r="E385" s="498">
        <v>3149480</v>
      </c>
      <c r="F385" s="498"/>
    </row>
    <row r="386" spans="1:7" ht="16.5" customHeight="1">
      <c r="A386" s="224" t="s">
        <v>466</v>
      </c>
      <c r="C386" s="522">
        <v>157563849</v>
      </c>
      <c r="D386" s="522"/>
      <c r="E386" s="516">
        <v>9118595127</v>
      </c>
      <c r="F386" s="516"/>
      <c r="G386" s="263"/>
    </row>
    <row r="387" spans="1:4" ht="8.25" customHeight="1">
      <c r="A387" s="246"/>
      <c r="C387" s="342"/>
      <c r="D387" s="340"/>
    </row>
    <row r="388" spans="1:6" ht="16.5" customHeight="1">
      <c r="A388" s="473" t="s">
        <v>615</v>
      </c>
      <c r="B388" s="473"/>
      <c r="C388" s="475" t="s">
        <v>351</v>
      </c>
      <c r="D388" s="475"/>
      <c r="E388" s="475" t="s">
        <v>514</v>
      </c>
      <c r="F388" s="475"/>
    </row>
    <row r="389" spans="1:6" ht="15.75">
      <c r="A389" s="481" t="s">
        <v>616</v>
      </c>
      <c r="B389" s="481"/>
      <c r="C389" s="498">
        <v>1187059634</v>
      </c>
      <c r="D389" s="498"/>
      <c r="E389" s="498">
        <v>11912033995</v>
      </c>
      <c r="F389" s="498"/>
    </row>
    <row r="390" spans="1:6" ht="33.75" customHeight="1">
      <c r="A390" s="481" t="s">
        <v>617</v>
      </c>
      <c r="B390" s="481"/>
      <c r="C390" s="498">
        <v>0</v>
      </c>
      <c r="D390" s="498"/>
      <c r="E390" s="498">
        <v>0</v>
      </c>
      <c r="F390" s="498"/>
    </row>
    <row r="391" spans="1:6" ht="33" customHeight="1">
      <c r="A391" s="481" t="s">
        <v>618</v>
      </c>
      <c r="B391" s="481"/>
      <c r="C391" s="498">
        <v>0</v>
      </c>
      <c r="D391" s="498"/>
      <c r="E391" s="498">
        <v>0</v>
      </c>
      <c r="F391" s="498"/>
    </row>
    <row r="392" spans="1:6" ht="16.5" customHeight="1">
      <c r="A392" s="481" t="s">
        <v>619</v>
      </c>
      <c r="B392" s="481"/>
      <c r="C392" s="498">
        <v>0</v>
      </c>
      <c r="D392" s="498"/>
      <c r="E392" s="498">
        <v>0</v>
      </c>
      <c r="F392" s="498"/>
    </row>
    <row r="393" spans="1:6" ht="16.5" customHeight="1">
      <c r="A393" s="481" t="s">
        <v>620</v>
      </c>
      <c r="B393" s="481"/>
      <c r="C393" s="498"/>
      <c r="D393" s="498"/>
      <c r="E393" s="498">
        <v>9403703503</v>
      </c>
      <c r="F393" s="498"/>
    </row>
    <row r="394" spans="1:6" ht="16.5" customHeight="1">
      <c r="A394" s="481" t="s">
        <v>621</v>
      </c>
      <c r="B394" s="481"/>
      <c r="C394" s="498">
        <v>0</v>
      </c>
      <c r="D394" s="498"/>
      <c r="E394" s="498">
        <v>4074196610</v>
      </c>
      <c r="F394" s="498"/>
    </row>
    <row r="395" spans="1:6" ht="30.75" customHeight="1">
      <c r="A395" s="481" t="s">
        <v>622</v>
      </c>
      <c r="B395" s="481"/>
      <c r="C395" s="498">
        <v>0</v>
      </c>
      <c r="D395" s="498"/>
      <c r="E395" s="498">
        <v>0</v>
      </c>
      <c r="F395" s="498"/>
    </row>
    <row r="396" spans="1:6" ht="16.5" customHeight="1">
      <c r="A396" s="481" t="s">
        <v>623</v>
      </c>
      <c r="B396" s="481"/>
      <c r="C396" s="498">
        <v>1569246225</v>
      </c>
      <c r="D396" s="498"/>
      <c r="E396" s="498"/>
      <c r="F396" s="498"/>
    </row>
    <row r="397" spans="1:6" ht="16.5" customHeight="1">
      <c r="A397" s="224" t="s">
        <v>466</v>
      </c>
      <c r="C397" s="522">
        <v>2756305859</v>
      </c>
      <c r="D397" s="522"/>
      <c r="E397" s="516">
        <v>25389934108</v>
      </c>
      <c r="F397" s="516"/>
    </row>
    <row r="398" spans="1:5" ht="9.75" customHeight="1">
      <c r="A398" s="224"/>
      <c r="C398" s="343"/>
      <c r="D398" s="343"/>
      <c r="E398" s="343"/>
    </row>
    <row r="399" spans="1:5" ht="15.75" customHeight="1">
      <c r="A399" s="224"/>
      <c r="C399" s="344"/>
      <c r="D399" s="344"/>
      <c r="E399" s="229"/>
    </row>
    <row r="400" spans="1:6" ht="34.5" customHeight="1">
      <c r="A400" s="473" t="s">
        <v>624</v>
      </c>
      <c r="B400" s="473"/>
      <c r="C400" s="475" t="s">
        <v>351</v>
      </c>
      <c r="D400" s="475"/>
      <c r="E400" s="475" t="s">
        <v>514</v>
      </c>
      <c r="F400" s="475"/>
    </row>
    <row r="401" spans="1:6" ht="34.5" customHeight="1">
      <c r="A401" s="481" t="s">
        <v>625</v>
      </c>
      <c r="B401" s="481"/>
      <c r="C401" s="498">
        <v>57242957</v>
      </c>
      <c r="D401" s="498"/>
      <c r="E401" s="498">
        <v>0</v>
      </c>
      <c r="F401" s="498"/>
    </row>
    <row r="402" spans="1:6" ht="50.25" customHeight="1">
      <c r="A402" s="481" t="s">
        <v>626</v>
      </c>
      <c r="B402" s="481"/>
      <c r="C402" s="498">
        <v>0</v>
      </c>
      <c r="D402" s="498"/>
      <c r="E402" s="498">
        <v>0</v>
      </c>
      <c r="F402" s="498"/>
    </row>
    <row r="403" spans="1:6" ht="34.5" customHeight="1">
      <c r="A403" s="481" t="s">
        <v>627</v>
      </c>
      <c r="B403" s="481"/>
      <c r="C403" s="498">
        <v>0</v>
      </c>
      <c r="D403" s="498"/>
      <c r="E403" s="498">
        <v>0</v>
      </c>
      <c r="F403" s="498"/>
    </row>
    <row r="404" spans="1:6" ht="33" customHeight="1">
      <c r="A404" s="473" t="s">
        <v>628</v>
      </c>
      <c r="B404" s="473"/>
      <c r="C404" s="475" t="s">
        <v>351</v>
      </c>
      <c r="D404" s="475"/>
      <c r="E404" s="475" t="s">
        <v>514</v>
      </c>
      <c r="F404" s="475"/>
    </row>
    <row r="405" spans="1:6" ht="52.5" customHeight="1">
      <c r="A405" s="481" t="s">
        <v>629</v>
      </c>
      <c r="B405" s="481"/>
      <c r="C405" s="498">
        <v>0</v>
      </c>
      <c r="D405" s="498"/>
      <c r="E405" s="498">
        <v>563344110</v>
      </c>
      <c r="F405" s="498"/>
    </row>
    <row r="406" spans="1:6" ht="49.5" customHeight="1">
      <c r="A406" s="481" t="s">
        <v>630</v>
      </c>
      <c r="B406" s="481"/>
      <c r="C406" s="498">
        <v>0</v>
      </c>
      <c r="D406" s="498"/>
      <c r="E406" s="498">
        <v>0</v>
      </c>
      <c r="F406" s="498"/>
    </row>
    <row r="407" spans="1:6" ht="47.25" customHeight="1">
      <c r="A407" s="481" t="s">
        <v>631</v>
      </c>
      <c r="B407" s="481"/>
      <c r="C407" s="498">
        <v>0</v>
      </c>
      <c r="D407" s="498"/>
      <c r="E407" s="498">
        <v>0</v>
      </c>
      <c r="F407" s="498"/>
    </row>
    <row r="408" spans="1:6" ht="51" customHeight="1">
      <c r="A408" s="481" t="s">
        <v>632</v>
      </c>
      <c r="B408" s="481"/>
      <c r="C408" s="498">
        <v>0</v>
      </c>
      <c r="D408" s="498"/>
      <c r="E408" s="498">
        <v>0</v>
      </c>
      <c r="F408" s="498"/>
    </row>
    <row r="409" spans="1:6" ht="48" customHeight="1">
      <c r="A409" s="481" t="s">
        <v>633</v>
      </c>
      <c r="B409" s="481"/>
      <c r="C409" s="498">
        <v>0</v>
      </c>
      <c r="D409" s="498"/>
      <c r="E409" s="498">
        <v>0</v>
      </c>
      <c r="F409" s="498"/>
    </row>
    <row r="410" spans="1:6" ht="33" customHeight="1">
      <c r="A410" s="481" t="s">
        <v>634</v>
      </c>
      <c r="B410" s="481"/>
      <c r="C410" s="498">
        <v>0</v>
      </c>
      <c r="D410" s="498"/>
      <c r="E410" s="498">
        <v>0</v>
      </c>
      <c r="F410" s="498"/>
    </row>
    <row r="411" spans="1:4" ht="11.25" customHeight="1">
      <c r="A411" s="224"/>
      <c r="C411" s="342"/>
      <c r="D411" s="340"/>
    </row>
    <row r="412" spans="1:6" ht="33" customHeight="1">
      <c r="A412" s="473" t="s">
        <v>635</v>
      </c>
      <c r="B412" s="473"/>
      <c r="C412" s="475" t="s">
        <v>636</v>
      </c>
      <c r="D412" s="475"/>
      <c r="E412" s="475" t="s">
        <v>514</v>
      </c>
      <c r="F412" s="475"/>
    </row>
    <row r="413" spans="1:6" ht="16.5" customHeight="1">
      <c r="A413" s="481" t="s">
        <v>637</v>
      </c>
      <c r="B413" s="481"/>
      <c r="C413" s="498">
        <v>2317550001</v>
      </c>
      <c r="D413" s="498"/>
      <c r="E413" s="498">
        <v>40393236590</v>
      </c>
      <c r="F413" s="498"/>
    </row>
    <row r="414" spans="1:6" ht="16.5" customHeight="1">
      <c r="A414" s="481" t="s">
        <v>638</v>
      </c>
      <c r="B414" s="481"/>
      <c r="C414" s="498">
        <v>557799947</v>
      </c>
      <c r="D414" s="498"/>
      <c r="E414" s="498">
        <v>7932325977</v>
      </c>
      <c r="F414" s="498"/>
    </row>
    <row r="415" spans="1:6" ht="16.5" customHeight="1">
      <c r="A415" s="481" t="s">
        <v>639</v>
      </c>
      <c r="B415" s="481"/>
      <c r="C415" s="498">
        <v>1441042892</v>
      </c>
      <c r="D415" s="498"/>
      <c r="E415" s="498">
        <v>7631052689</v>
      </c>
      <c r="F415" s="498"/>
    </row>
    <row r="416" spans="1:6" ht="16.5" customHeight="1">
      <c r="A416" s="481" t="s">
        <v>640</v>
      </c>
      <c r="B416" s="481"/>
      <c r="C416" s="313"/>
      <c r="D416" s="313">
        <v>302176144</v>
      </c>
      <c r="E416" s="498">
        <v>6365103555</v>
      </c>
      <c r="F416" s="498"/>
    </row>
    <row r="417" spans="1:6" ht="16.5" customHeight="1">
      <c r="A417" s="481" t="s">
        <v>641</v>
      </c>
      <c r="B417" s="481"/>
      <c r="C417" s="313"/>
      <c r="D417" s="313">
        <v>174144434</v>
      </c>
      <c r="E417" s="498">
        <v>3138786181</v>
      </c>
      <c r="F417" s="498"/>
    </row>
    <row r="418" spans="1:6" ht="16.5" customHeight="1">
      <c r="A418" s="224" t="s">
        <v>466</v>
      </c>
      <c r="C418" s="516">
        <v>4792713418</v>
      </c>
      <c r="D418" s="516"/>
      <c r="E418" s="516">
        <v>65460504992</v>
      </c>
      <c r="F418" s="516"/>
    </row>
    <row r="419" spans="1:6" ht="11.25" customHeight="1">
      <c r="A419" s="248"/>
      <c r="C419" s="523"/>
      <c r="D419" s="523"/>
      <c r="E419" s="523"/>
      <c r="F419" s="523"/>
    </row>
    <row r="420" spans="1:7" ht="21.75" customHeight="1">
      <c r="A420" s="524" t="s">
        <v>642</v>
      </c>
      <c r="B420" s="524"/>
      <c r="C420" s="524"/>
      <c r="D420" s="524"/>
      <c r="E420" s="524"/>
      <c r="F420" s="524"/>
      <c r="G420" s="524"/>
    </row>
    <row r="421" spans="1:7" ht="33.75" customHeight="1">
      <c r="A421" s="473" t="s">
        <v>643</v>
      </c>
      <c r="B421" s="473"/>
      <c r="C421" s="473"/>
      <c r="D421" s="473"/>
      <c r="E421" s="473"/>
      <c r="F421" s="473"/>
      <c r="G421" s="473"/>
    </row>
    <row r="422" spans="1:6" ht="15.75">
      <c r="A422" s="248"/>
      <c r="C422" s="475" t="s">
        <v>351</v>
      </c>
      <c r="D422" s="475"/>
      <c r="E422" s="475" t="s">
        <v>514</v>
      </c>
      <c r="F422" s="475"/>
    </row>
    <row r="423" spans="1:6" ht="52.5" customHeight="1">
      <c r="A423" s="473" t="s">
        <v>644</v>
      </c>
      <c r="B423" s="473"/>
      <c r="C423" s="498">
        <v>0</v>
      </c>
      <c r="D423" s="498"/>
      <c r="E423" s="498">
        <v>0</v>
      </c>
      <c r="F423" s="498"/>
    </row>
    <row r="424" spans="1:6" ht="32.25" customHeight="1">
      <c r="A424" s="481" t="s">
        <v>645</v>
      </c>
      <c r="B424" s="481"/>
      <c r="C424" s="498">
        <v>0</v>
      </c>
      <c r="D424" s="498"/>
      <c r="E424" s="313"/>
      <c r="F424" s="313">
        <v>0</v>
      </c>
    </row>
    <row r="425" spans="1:6" ht="23.25" customHeight="1">
      <c r="A425" s="481" t="s">
        <v>646</v>
      </c>
      <c r="B425" s="481"/>
      <c r="C425" s="498">
        <v>0</v>
      </c>
      <c r="D425" s="498"/>
      <c r="E425" s="313"/>
      <c r="F425" s="313">
        <v>0</v>
      </c>
    </row>
    <row r="426" spans="1:6" ht="31.5" customHeight="1">
      <c r="A426" s="473" t="s">
        <v>647</v>
      </c>
      <c r="B426" s="473"/>
      <c r="C426" s="313"/>
      <c r="D426" s="313"/>
      <c r="E426" s="498">
        <v>0</v>
      </c>
      <c r="F426" s="498"/>
    </row>
    <row r="427" spans="1:6" ht="22.5" customHeight="1">
      <c r="A427" s="525" t="s">
        <v>648</v>
      </c>
      <c r="B427" s="525"/>
      <c r="C427" s="498">
        <v>0</v>
      </c>
      <c r="D427" s="498"/>
      <c r="E427" s="498">
        <v>0</v>
      </c>
      <c r="F427" s="498"/>
    </row>
    <row r="428" spans="1:6" ht="47.25" customHeight="1">
      <c r="A428" s="481" t="s">
        <v>649</v>
      </c>
      <c r="B428" s="481"/>
      <c r="C428" s="498">
        <v>0</v>
      </c>
      <c r="D428" s="498"/>
      <c r="E428" s="498">
        <v>0</v>
      </c>
      <c r="F428" s="498"/>
    </row>
    <row r="429" spans="1:6" ht="63.75" customHeight="1">
      <c r="A429" s="481" t="s">
        <v>650</v>
      </c>
      <c r="B429" s="481"/>
      <c r="C429" s="498">
        <v>0</v>
      </c>
      <c r="D429" s="498"/>
      <c r="E429" s="498">
        <v>0</v>
      </c>
      <c r="F429" s="498"/>
    </row>
    <row r="430" spans="1:6" ht="99.75" customHeight="1">
      <c r="A430" s="481" t="s">
        <v>651</v>
      </c>
      <c r="B430" s="481"/>
      <c r="C430" s="498">
        <v>0</v>
      </c>
      <c r="D430" s="498"/>
      <c r="E430" s="498">
        <v>0</v>
      </c>
      <c r="F430" s="498"/>
    </row>
    <row r="431" spans="1:6" ht="81" customHeight="1">
      <c r="A431" s="473" t="s">
        <v>652</v>
      </c>
      <c r="B431" s="473"/>
      <c r="C431" s="498">
        <v>0</v>
      </c>
      <c r="D431" s="498"/>
      <c r="E431" s="498">
        <v>0</v>
      </c>
      <c r="F431" s="498"/>
    </row>
    <row r="432" spans="1:4" ht="14.25" customHeight="1">
      <c r="A432" s="248"/>
      <c r="C432" s="342"/>
      <c r="D432" s="340"/>
    </row>
    <row r="433" spans="1:7" ht="16.5" customHeight="1">
      <c r="A433" s="252" t="s">
        <v>653</v>
      </c>
      <c r="B433" s="252"/>
      <c r="C433" s="252"/>
      <c r="D433" s="252"/>
      <c r="E433" s="252"/>
      <c r="F433" s="252"/>
      <c r="G433" s="252"/>
    </row>
    <row r="434" ht="16.5" customHeight="1">
      <c r="A434" s="246" t="s">
        <v>654</v>
      </c>
    </row>
    <row r="435" ht="16.5" customHeight="1">
      <c r="A435" s="246" t="s">
        <v>655</v>
      </c>
    </row>
    <row r="436" ht="16.5" customHeight="1">
      <c r="A436" s="246" t="s">
        <v>656</v>
      </c>
    </row>
    <row r="437" ht="16.5" customHeight="1">
      <c r="A437" s="238" t="s">
        <v>657</v>
      </c>
    </row>
    <row r="438" ht="16.5" customHeight="1">
      <c r="A438" s="246" t="s">
        <v>658</v>
      </c>
    </row>
    <row r="439" ht="16.5" customHeight="1">
      <c r="A439" s="246" t="s">
        <v>659</v>
      </c>
    </row>
    <row r="440" spans="1:7" ht="16.5" customHeight="1">
      <c r="A440" s="472" t="s">
        <v>660</v>
      </c>
      <c r="B440" s="472"/>
      <c r="C440" s="472"/>
      <c r="D440" s="472"/>
      <c r="E440" s="472"/>
      <c r="F440" s="472"/>
      <c r="G440" s="472"/>
    </row>
    <row r="441" spans="1:7" ht="16.5" customHeight="1">
      <c r="A441" s="345"/>
      <c r="B441" s="247"/>
      <c r="C441" s="247"/>
      <c r="D441" s="247"/>
      <c r="E441" s="247"/>
      <c r="F441" s="247"/>
      <c r="G441" s="247"/>
    </row>
    <row r="442" spans="1:6" ht="16.5" customHeight="1">
      <c r="A442" s="231"/>
      <c r="B442" s="231"/>
      <c r="C442" s="346"/>
      <c r="D442" s="346"/>
      <c r="F442" s="347" t="s">
        <v>661</v>
      </c>
    </row>
    <row r="443" spans="1:7" ht="16.5" customHeight="1">
      <c r="A443" s="348" t="s">
        <v>662</v>
      </c>
      <c r="B443" s="526" t="s">
        <v>663</v>
      </c>
      <c r="C443" s="526"/>
      <c r="D443" s="526"/>
      <c r="E443" s="526" t="s">
        <v>664</v>
      </c>
      <c r="F443" s="526"/>
      <c r="G443" s="526"/>
    </row>
  </sheetData>
  <mergeCells count="612">
    <mergeCell ref="A440:G440"/>
    <mergeCell ref="B443:D443"/>
    <mergeCell ref="E443:G443"/>
    <mergeCell ref="A430:B430"/>
    <mergeCell ref="C430:D430"/>
    <mergeCell ref="E430:F430"/>
    <mergeCell ref="A431:B431"/>
    <mergeCell ref="C431:D431"/>
    <mergeCell ref="E431:F431"/>
    <mergeCell ref="A428:B428"/>
    <mergeCell ref="C428:D428"/>
    <mergeCell ref="E428:F428"/>
    <mergeCell ref="A429:B429"/>
    <mergeCell ref="C429:D429"/>
    <mergeCell ref="E429:F429"/>
    <mergeCell ref="A426:B426"/>
    <mergeCell ref="E426:F426"/>
    <mergeCell ref="A427:B427"/>
    <mergeCell ref="C427:D427"/>
    <mergeCell ref="E427:F427"/>
    <mergeCell ref="A424:B424"/>
    <mergeCell ref="C424:D424"/>
    <mergeCell ref="A425:B425"/>
    <mergeCell ref="C425:D425"/>
    <mergeCell ref="C422:D422"/>
    <mergeCell ref="E422:F422"/>
    <mergeCell ref="A423:B423"/>
    <mergeCell ref="C423:D423"/>
    <mergeCell ref="E423:F423"/>
    <mergeCell ref="C419:D419"/>
    <mergeCell ref="E419:F419"/>
    <mergeCell ref="A420:G420"/>
    <mergeCell ref="A421:G421"/>
    <mergeCell ref="A417:B417"/>
    <mergeCell ref="E417:F417"/>
    <mergeCell ref="C418:D418"/>
    <mergeCell ref="E418:F418"/>
    <mergeCell ref="A415:B415"/>
    <mergeCell ref="C415:D415"/>
    <mergeCell ref="E415:F415"/>
    <mergeCell ref="A416:B416"/>
    <mergeCell ref="E416:F416"/>
    <mergeCell ref="A413:B413"/>
    <mergeCell ref="C413:D413"/>
    <mergeCell ref="E413:F413"/>
    <mergeCell ref="A414:B414"/>
    <mergeCell ref="C414:D414"/>
    <mergeCell ref="E414:F414"/>
    <mergeCell ref="A410:B410"/>
    <mergeCell ref="C410:D410"/>
    <mergeCell ref="E410:F410"/>
    <mergeCell ref="A412:B412"/>
    <mergeCell ref="C412:D412"/>
    <mergeCell ref="E412:F412"/>
    <mergeCell ref="A408:B408"/>
    <mergeCell ref="C408:D408"/>
    <mergeCell ref="E408:F408"/>
    <mergeCell ref="A409:B409"/>
    <mergeCell ref="C409:D409"/>
    <mergeCell ref="E409:F409"/>
    <mergeCell ref="A406:B406"/>
    <mergeCell ref="C406:D406"/>
    <mergeCell ref="E406:F406"/>
    <mergeCell ref="A407:B407"/>
    <mergeCell ref="C407:D407"/>
    <mergeCell ref="E407:F407"/>
    <mergeCell ref="A404:B404"/>
    <mergeCell ref="C404:D404"/>
    <mergeCell ref="E404:F404"/>
    <mergeCell ref="A405:B405"/>
    <mergeCell ref="C405:D405"/>
    <mergeCell ref="E405:F405"/>
    <mergeCell ref="A402:B402"/>
    <mergeCell ref="C402:D402"/>
    <mergeCell ref="E402:F402"/>
    <mergeCell ref="A403:B403"/>
    <mergeCell ref="C403:D403"/>
    <mergeCell ref="E403:F403"/>
    <mergeCell ref="A400:B400"/>
    <mergeCell ref="C400:D400"/>
    <mergeCell ref="E400:F400"/>
    <mergeCell ref="A401:B401"/>
    <mergeCell ref="C401:D401"/>
    <mergeCell ref="E401:F401"/>
    <mergeCell ref="A396:B396"/>
    <mergeCell ref="C396:D396"/>
    <mergeCell ref="E396:F396"/>
    <mergeCell ref="C397:D397"/>
    <mergeCell ref="E397:F397"/>
    <mergeCell ref="A394:B394"/>
    <mergeCell ref="C394:D394"/>
    <mergeCell ref="E394:F394"/>
    <mergeCell ref="A395:B395"/>
    <mergeCell ref="C395:D395"/>
    <mergeCell ref="E395:F395"/>
    <mergeCell ref="A392:B392"/>
    <mergeCell ref="C392:D392"/>
    <mergeCell ref="E392:F392"/>
    <mergeCell ref="A393:B393"/>
    <mergeCell ref="C393:D393"/>
    <mergeCell ref="E393:F393"/>
    <mergeCell ref="A390:B390"/>
    <mergeCell ref="C390:D390"/>
    <mergeCell ref="E390:F390"/>
    <mergeCell ref="A391:B391"/>
    <mergeCell ref="C391:D391"/>
    <mergeCell ref="E391:F391"/>
    <mergeCell ref="A388:B388"/>
    <mergeCell ref="C388:D388"/>
    <mergeCell ref="E388:F388"/>
    <mergeCell ref="A389:B389"/>
    <mergeCell ref="C389:D389"/>
    <mergeCell ref="E389:F389"/>
    <mergeCell ref="A385:B385"/>
    <mergeCell ref="C385:D385"/>
    <mergeCell ref="E385:F385"/>
    <mergeCell ref="C386:D386"/>
    <mergeCell ref="E386:F386"/>
    <mergeCell ref="A383:B383"/>
    <mergeCell ref="C383:D383"/>
    <mergeCell ref="E383:F383"/>
    <mergeCell ref="A384:B384"/>
    <mergeCell ref="C384:D384"/>
    <mergeCell ref="E384:F384"/>
    <mergeCell ref="A381:B381"/>
    <mergeCell ref="C381:D381"/>
    <mergeCell ref="E381:F381"/>
    <mergeCell ref="A382:B382"/>
    <mergeCell ref="C382:D382"/>
    <mergeCell ref="E382:F382"/>
    <mergeCell ref="A379:B379"/>
    <mergeCell ref="C379:D379"/>
    <mergeCell ref="E379:F379"/>
    <mergeCell ref="A380:B380"/>
    <mergeCell ref="C380:D380"/>
    <mergeCell ref="E380:F380"/>
    <mergeCell ref="A377:B377"/>
    <mergeCell ref="C377:D377"/>
    <mergeCell ref="E377:F377"/>
    <mergeCell ref="A378:B378"/>
    <mergeCell ref="C378:D378"/>
    <mergeCell ref="E378:F378"/>
    <mergeCell ref="A374:B374"/>
    <mergeCell ref="C374:D374"/>
    <mergeCell ref="E374:F374"/>
    <mergeCell ref="C375:D375"/>
    <mergeCell ref="E375:F375"/>
    <mergeCell ref="A372:B372"/>
    <mergeCell ref="C372:D372"/>
    <mergeCell ref="E372:F372"/>
    <mergeCell ref="A373:B373"/>
    <mergeCell ref="C373:D373"/>
    <mergeCell ref="E373:F373"/>
    <mergeCell ref="A370:B370"/>
    <mergeCell ref="C370:D370"/>
    <mergeCell ref="E370:F370"/>
    <mergeCell ref="A371:B371"/>
    <mergeCell ref="C371:D371"/>
    <mergeCell ref="E371:F371"/>
    <mergeCell ref="A368:B368"/>
    <mergeCell ref="C368:D368"/>
    <mergeCell ref="E368:F368"/>
    <mergeCell ref="A369:B369"/>
    <mergeCell ref="C369:D369"/>
    <mergeCell ref="E369:F369"/>
    <mergeCell ref="A366:B366"/>
    <mergeCell ref="C366:D366"/>
    <mergeCell ref="E366:F366"/>
    <mergeCell ref="A367:B367"/>
    <mergeCell ref="C367:D367"/>
    <mergeCell ref="E367:F367"/>
    <mergeCell ref="A363:B363"/>
    <mergeCell ref="C363:D363"/>
    <mergeCell ref="E363:F363"/>
    <mergeCell ref="A364:B364"/>
    <mergeCell ref="C364:D364"/>
    <mergeCell ref="E364:F364"/>
    <mergeCell ref="A361:B361"/>
    <mergeCell ref="C361:D361"/>
    <mergeCell ref="E361:F361"/>
    <mergeCell ref="C362:D362"/>
    <mergeCell ref="E362:F362"/>
    <mergeCell ref="A359:B359"/>
    <mergeCell ref="E359:F359"/>
    <mergeCell ref="A360:B360"/>
    <mergeCell ref="E360:F360"/>
    <mergeCell ref="A356:B356"/>
    <mergeCell ref="A357:B357"/>
    <mergeCell ref="E357:F357"/>
    <mergeCell ref="A358:B358"/>
    <mergeCell ref="E358:F358"/>
    <mergeCell ref="A354:B354"/>
    <mergeCell ref="C354:D354"/>
    <mergeCell ref="E354:F354"/>
    <mergeCell ref="A355:B355"/>
    <mergeCell ref="C355:D355"/>
    <mergeCell ref="E355:F355"/>
    <mergeCell ref="A351:B351"/>
    <mergeCell ref="C351:D351"/>
    <mergeCell ref="E351:F351"/>
    <mergeCell ref="C353:D353"/>
    <mergeCell ref="E353:F353"/>
    <mergeCell ref="A349:B349"/>
    <mergeCell ref="A350:B350"/>
    <mergeCell ref="C350:D350"/>
    <mergeCell ref="E350:F350"/>
    <mergeCell ref="A347:B347"/>
    <mergeCell ref="C347:D347"/>
    <mergeCell ref="E347:F347"/>
    <mergeCell ref="A348:B348"/>
    <mergeCell ref="C348:D348"/>
    <mergeCell ref="E348:F348"/>
    <mergeCell ref="A345:B345"/>
    <mergeCell ref="C345:D345"/>
    <mergeCell ref="E345:F345"/>
    <mergeCell ref="C346:D346"/>
    <mergeCell ref="E346:F346"/>
    <mergeCell ref="C340:D340"/>
    <mergeCell ref="E340:F340"/>
    <mergeCell ref="C344:D344"/>
    <mergeCell ref="E344:F344"/>
    <mergeCell ref="A337:C337"/>
    <mergeCell ref="C338:D338"/>
    <mergeCell ref="E338:F338"/>
    <mergeCell ref="C339:D339"/>
    <mergeCell ref="E339:F339"/>
    <mergeCell ref="C335:D335"/>
    <mergeCell ref="E335:F335"/>
    <mergeCell ref="C336:D336"/>
    <mergeCell ref="E336:F336"/>
    <mergeCell ref="C333:D333"/>
    <mergeCell ref="E333:F333"/>
    <mergeCell ref="C334:D334"/>
    <mergeCell ref="E334:F334"/>
    <mergeCell ref="A330:B330"/>
    <mergeCell ref="C330:D330"/>
    <mergeCell ref="E330:F330"/>
    <mergeCell ref="A331:B331"/>
    <mergeCell ref="C331:D331"/>
    <mergeCell ref="E331:F331"/>
    <mergeCell ref="A326:G326"/>
    <mergeCell ref="C328:D328"/>
    <mergeCell ref="E328:F328"/>
    <mergeCell ref="A329:B329"/>
    <mergeCell ref="C329:D329"/>
    <mergeCell ref="E329:F329"/>
    <mergeCell ref="A322:B322"/>
    <mergeCell ref="C322:D322"/>
    <mergeCell ref="E322:F322"/>
    <mergeCell ref="A324:D324"/>
    <mergeCell ref="C320:D320"/>
    <mergeCell ref="E320:F320"/>
    <mergeCell ref="C321:D321"/>
    <mergeCell ref="E321:F321"/>
    <mergeCell ref="C316:D316"/>
    <mergeCell ref="E316:F316"/>
    <mergeCell ref="A317:B317"/>
    <mergeCell ref="C319:D319"/>
    <mergeCell ref="E319:F319"/>
    <mergeCell ref="A314:B314"/>
    <mergeCell ref="C314:D314"/>
    <mergeCell ref="E314:F314"/>
    <mergeCell ref="C315:D315"/>
    <mergeCell ref="E315:F315"/>
    <mergeCell ref="C312:D312"/>
    <mergeCell ref="E312:F312"/>
    <mergeCell ref="C313:D313"/>
    <mergeCell ref="E313:F313"/>
    <mergeCell ref="C310:D310"/>
    <mergeCell ref="E310:F310"/>
    <mergeCell ref="A311:B311"/>
    <mergeCell ref="C311:D311"/>
    <mergeCell ref="E311:F311"/>
    <mergeCell ref="A308:B308"/>
    <mergeCell ref="C308:D308"/>
    <mergeCell ref="E308:F308"/>
    <mergeCell ref="C309:D309"/>
    <mergeCell ref="E309:F309"/>
    <mergeCell ref="A304:D304"/>
    <mergeCell ref="C306:D306"/>
    <mergeCell ref="E306:F306"/>
    <mergeCell ref="A307:B307"/>
    <mergeCell ref="C307:D307"/>
    <mergeCell ref="E307:F307"/>
    <mergeCell ref="A298:G298"/>
    <mergeCell ref="A301:C301"/>
    <mergeCell ref="A302:C302"/>
    <mergeCell ref="A303:C303"/>
    <mergeCell ref="A296:B296"/>
    <mergeCell ref="C296:D296"/>
    <mergeCell ref="E296:F296"/>
    <mergeCell ref="A297:B297"/>
    <mergeCell ref="C297:D297"/>
    <mergeCell ref="E297:F297"/>
    <mergeCell ref="A294:B294"/>
    <mergeCell ref="C294:D294"/>
    <mergeCell ref="E294:F294"/>
    <mergeCell ref="A295:B295"/>
    <mergeCell ref="C295:D295"/>
    <mergeCell ref="E295:F295"/>
    <mergeCell ref="C292:D292"/>
    <mergeCell ref="E292:F292"/>
    <mergeCell ref="C293:D293"/>
    <mergeCell ref="E293:F293"/>
    <mergeCell ref="C288:D288"/>
    <mergeCell ref="E288:F288"/>
    <mergeCell ref="C289:D289"/>
    <mergeCell ref="E289:F289"/>
    <mergeCell ref="C286:D286"/>
    <mergeCell ref="E286:F286"/>
    <mergeCell ref="C287:D287"/>
    <mergeCell ref="E287:F287"/>
    <mergeCell ref="A280:B280"/>
    <mergeCell ref="C280:D280"/>
    <mergeCell ref="E280:F280"/>
    <mergeCell ref="A281:B281"/>
    <mergeCell ref="C281:D281"/>
    <mergeCell ref="E281:F281"/>
    <mergeCell ref="A277:B277"/>
    <mergeCell ref="C278:D278"/>
    <mergeCell ref="E278:F278"/>
    <mergeCell ref="A279:B279"/>
    <mergeCell ref="C279:D279"/>
    <mergeCell ref="E279:F279"/>
    <mergeCell ref="A274:B274"/>
    <mergeCell ref="C274:D274"/>
    <mergeCell ref="E274:F274"/>
    <mergeCell ref="A275:B275"/>
    <mergeCell ref="C275:D275"/>
    <mergeCell ref="E275:F275"/>
    <mergeCell ref="A272:B272"/>
    <mergeCell ref="C272:D272"/>
    <mergeCell ref="E272:F272"/>
    <mergeCell ref="A273:B273"/>
    <mergeCell ref="C273:D273"/>
    <mergeCell ref="E273:F273"/>
    <mergeCell ref="A269:B269"/>
    <mergeCell ref="C270:D270"/>
    <mergeCell ref="E270:F270"/>
    <mergeCell ref="A271:B271"/>
    <mergeCell ref="C271:D271"/>
    <mergeCell ref="E271:F271"/>
    <mergeCell ref="A260:B260"/>
    <mergeCell ref="A261:A262"/>
    <mergeCell ref="B261:D261"/>
    <mergeCell ref="E261:G261"/>
    <mergeCell ref="A257:B257"/>
    <mergeCell ref="C257:D257"/>
    <mergeCell ref="E257:F257"/>
    <mergeCell ref="C258:D258"/>
    <mergeCell ref="E258:F258"/>
    <mergeCell ref="C254:D254"/>
    <mergeCell ref="E254:F254"/>
    <mergeCell ref="C256:D256"/>
    <mergeCell ref="E256:F256"/>
    <mergeCell ref="C252:D252"/>
    <mergeCell ref="E252:F252"/>
    <mergeCell ref="C253:D253"/>
    <mergeCell ref="E253:F253"/>
    <mergeCell ref="A250:B250"/>
    <mergeCell ref="C250:D250"/>
    <mergeCell ref="E250:F250"/>
    <mergeCell ref="C251:D251"/>
    <mergeCell ref="E251:F251"/>
    <mergeCell ref="A247:B247"/>
    <mergeCell ref="C247:D247"/>
    <mergeCell ref="E247:F247"/>
    <mergeCell ref="C248:D248"/>
    <mergeCell ref="E248:F248"/>
    <mergeCell ref="C245:D245"/>
    <mergeCell ref="E245:F245"/>
    <mergeCell ref="A246:B246"/>
    <mergeCell ref="C246:D246"/>
    <mergeCell ref="E246:F246"/>
    <mergeCell ref="A242:B242"/>
    <mergeCell ref="C242:D242"/>
    <mergeCell ref="E242:F242"/>
    <mergeCell ref="C243:D243"/>
    <mergeCell ref="E243:F243"/>
    <mergeCell ref="A240:B240"/>
    <mergeCell ref="C240:D240"/>
    <mergeCell ref="E240:F240"/>
    <mergeCell ref="A241:B241"/>
    <mergeCell ref="C241:D241"/>
    <mergeCell ref="E241:F241"/>
    <mergeCell ref="A238:B238"/>
    <mergeCell ref="C238:D238"/>
    <mergeCell ref="E238:F238"/>
    <mergeCell ref="A239:B239"/>
    <mergeCell ref="C239:D239"/>
    <mergeCell ref="E239:F239"/>
    <mergeCell ref="A236:B236"/>
    <mergeCell ref="C236:D236"/>
    <mergeCell ref="E236:F236"/>
    <mergeCell ref="A237:B237"/>
    <mergeCell ref="C237:D237"/>
    <mergeCell ref="E237:F237"/>
    <mergeCell ref="C234:D234"/>
    <mergeCell ref="E234:F234"/>
    <mergeCell ref="A235:B235"/>
    <mergeCell ref="C235:D235"/>
    <mergeCell ref="E235:F235"/>
    <mergeCell ref="A231:B231"/>
    <mergeCell ref="C231:D231"/>
    <mergeCell ref="E231:F231"/>
    <mergeCell ref="C232:D232"/>
    <mergeCell ref="E232:F232"/>
    <mergeCell ref="C229:D229"/>
    <mergeCell ref="E229:F229"/>
    <mergeCell ref="A230:B230"/>
    <mergeCell ref="C230:D230"/>
    <mergeCell ref="E230:F230"/>
    <mergeCell ref="A226:B226"/>
    <mergeCell ref="E226:F226"/>
    <mergeCell ref="C227:D227"/>
    <mergeCell ref="E227:F227"/>
    <mergeCell ref="A224:B224"/>
    <mergeCell ref="C224:D224"/>
    <mergeCell ref="E224:F224"/>
    <mergeCell ref="C225:D225"/>
    <mergeCell ref="E225:F225"/>
    <mergeCell ref="C222:D222"/>
    <mergeCell ref="E222:F222"/>
    <mergeCell ref="C223:D223"/>
    <mergeCell ref="E223:F223"/>
    <mergeCell ref="C220:D220"/>
    <mergeCell ref="E220:F220"/>
    <mergeCell ref="C221:D221"/>
    <mergeCell ref="E221:F221"/>
    <mergeCell ref="C218:D218"/>
    <mergeCell ref="E218:F218"/>
    <mergeCell ref="C219:D219"/>
    <mergeCell ref="E219:F219"/>
    <mergeCell ref="C215:D215"/>
    <mergeCell ref="E215:F215"/>
    <mergeCell ref="A217:B217"/>
    <mergeCell ref="C217:D217"/>
    <mergeCell ref="E217:F217"/>
    <mergeCell ref="C213:D213"/>
    <mergeCell ref="E213:F213"/>
    <mergeCell ref="C214:D214"/>
    <mergeCell ref="E214:F214"/>
    <mergeCell ref="A209:B209"/>
    <mergeCell ref="C210:D210"/>
    <mergeCell ref="E210:F210"/>
    <mergeCell ref="A212:B212"/>
    <mergeCell ref="C212:D212"/>
    <mergeCell ref="E212:F212"/>
    <mergeCell ref="A207:B207"/>
    <mergeCell ref="C207:D207"/>
    <mergeCell ref="E207:F207"/>
    <mergeCell ref="A208:B208"/>
    <mergeCell ref="A205:B205"/>
    <mergeCell ref="C205:D205"/>
    <mergeCell ref="E205:F205"/>
    <mergeCell ref="A206:B206"/>
    <mergeCell ref="C206:D206"/>
    <mergeCell ref="E206:F206"/>
    <mergeCell ref="C203:D203"/>
    <mergeCell ref="E203:F203"/>
    <mergeCell ref="A204:B204"/>
    <mergeCell ref="C204:D204"/>
    <mergeCell ref="E204:F204"/>
    <mergeCell ref="C200:D200"/>
    <mergeCell ref="E200:F200"/>
    <mergeCell ref="C201:D201"/>
    <mergeCell ref="E201:F201"/>
    <mergeCell ref="A198:B198"/>
    <mergeCell ref="C198:D198"/>
    <mergeCell ref="E198:F198"/>
    <mergeCell ref="C199:D199"/>
    <mergeCell ref="E199:F199"/>
    <mergeCell ref="E195:F195"/>
    <mergeCell ref="C196:D196"/>
    <mergeCell ref="E196:F196"/>
    <mergeCell ref="C197:D197"/>
    <mergeCell ref="E197:F197"/>
    <mergeCell ref="A191:C191"/>
    <mergeCell ref="A192:C192"/>
    <mergeCell ref="A193:C193"/>
    <mergeCell ref="C195:D195"/>
    <mergeCell ref="A187:C187"/>
    <mergeCell ref="A188:C188"/>
    <mergeCell ref="A189:C189"/>
    <mergeCell ref="A190:C190"/>
    <mergeCell ref="A182:C182"/>
    <mergeCell ref="A183:C183"/>
    <mergeCell ref="A185:C185"/>
    <mergeCell ref="A186:C186"/>
    <mergeCell ref="A178:C178"/>
    <mergeCell ref="A179:C179"/>
    <mergeCell ref="A180:C180"/>
    <mergeCell ref="A181:C181"/>
    <mergeCell ref="C174:D174"/>
    <mergeCell ref="E174:F174"/>
    <mergeCell ref="C175:D175"/>
    <mergeCell ref="E175:F175"/>
    <mergeCell ref="G123:G124"/>
    <mergeCell ref="A154:A155"/>
    <mergeCell ref="B154:B155"/>
    <mergeCell ref="C154:C155"/>
    <mergeCell ref="D154:D155"/>
    <mergeCell ref="E154:E155"/>
    <mergeCell ref="F154:F155"/>
    <mergeCell ref="G154:G155"/>
    <mergeCell ref="C121:D121"/>
    <mergeCell ref="E121:F121"/>
    <mergeCell ref="A123:A124"/>
    <mergeCell ref="B123:B124"/>
    <mergeCell ref="C123:C124"/>
    <mergeCell ref="D123:D124"/>
    <mergeCell ref="E123:E124"/>
    <mergeCell ref="F123:F124"/>
    <mergeCell ref="C119:D119"/>
    <mergeCell ref="E119:F119"/>
    <mergeCell ref="C120:D120"/>
    <mergeCell ref="E120:F120"/>
    <mergeCell ref="C117:D117"/>
    <mergeCell ref="E117:F117"/>
    <mergeCell ref="A118:B118"/>
    <mergeCell ref="C118:D118"/>
    <mergeCell ref="E118:F118"/>
    <mergeCell ref="C114:D114"/>
    <mergeCell ref="E114:F114"/>
    <mergeCell ref="C116:D116"/>
    <mergeCell ref="E116:F116"/>
    <mergeCell ref="C112:D112"/>
    <mergeCell ref="E112:F112"/>
    <mergeCell ref="C113:D113"/>
    <mergeCell ref="E113:F113"/>
    <mergeCell ref="C108:D108"/>
    <mergeCell ref="E108:F108"/>
    <mergeCell ref="A109:B109"/>
    <mergeCell ref="C109:D109"/>
    <mergeCell ref="E109:F109"/>
    <mergeCell ref="C101:D101"/>
    <mergeCell ref="E101:F101"/>
    <mergeCell ref="A105:G105"/>
    <mergeCell ref="C107:D107"/>
    <mergeCell ref="E107:F107"/>
    <mergeCell ref="C99:D99"/>
    <mergeCell ref="E99:F99"/>
    <mergeCell ref="C100:D100"/>
    <mergeCell ref="E100:F100"/>
    <mergeCell ref="C97:D97"/>
    <mergeCell ref="E97:F97"/>
    <mergeCell ref="C98:D98"/>
    <mergeCell ref="E98:F98"/>
    <mergeCell ref="C95:D95"/>
    <mergeCell ref="E95:F95"/>
    <mergeCell ref="C96:D96"/>
    <mergeCell ref="E96:F96"/>
    <mergeCell ref="C93:D93"/>
    <mergeCell ref="E93:F93"/>
    <mergeCell ref="C94:D94"/>
    <mergeCell ref="E94:F94"/>
    <mergeCell ref="C91:D91"/>
    <mergeCell ref="E91:F91"/>
    <mergeCell ref="C92:D92"/>
    <mergeCell ref="E92:F92"/>
    <mergeCell ref="A88:B88"/>
    <mergeCell ref="C88:D88"/>
    <mergeCell ref="E88:F88"/>
    <mergeCell ref="C89:D89"/>
    <mergeCell ref="E89:F89"/>
    <mergeCell ref="A86:B86"/>
    <mergeCell ref="C86:D86"/>
    <mergeCell ref="E86:F86"/>
    <mergeCell ref="A87:B87"/>
    <mergeCell ref="C87:D87"/>
    <mergeCell ref="E87:F87"/>
    <mergeCell ref="A84:B84"/>
    <mergeCell ref="C84:D84"/>
    <mergeCell ref="E84:F84"/>
    <mergeCell ref="C85:D85"/>
    <mergeCell ref="E85:F85"/>
    <mergeCell ref="C80:D80"/>
    <mergeCell ref="E80:F80"/>
    <mergeCell ref="C81:D81"/>
    <mergeCell ref="C82:D82"/>
    <mergeCell ref="E82:F82"/>
    <mergeCell ref="A78:B78"/>
    <mergeCell ref="C78:D78"/>
    <mergeCell ref="E78:F78"/>
    <mergeCell ref="C79:D79"/>
    <mergeCell ref="E79:F79"/>
    <mergeCell ref="C74:D74"/>
    <mergeCell ref="E74:F74"/>
    <mergeCell ref="C75:D75"/>
    <mergeCell ref="C76:D76"/>
    <mergeCell ref="E76:F76"/>
    <mergeCell ref="A68:D68"/>
    <mergeCell ref="C72:D72"/>
    <mergeCell ref="E72:F72"/>
    <mergeCell ref="C73:D73"/>
    <mergeCell ref="E73:F73"/>
    <mergeCell ref="A36:D36"/>
    <mergeCell ref="A57:G57"/>
    <mergeCell ref="A66:D66"/>
    <mergeCell ref="A67:G67"/>
    <mergeCell ref="A28:G28"/>
    <mergeCell ref="A29:G29"/>
    <mergeCell ref="A33:D33"/>
    <mergeCell ref="A34:D34"/>
    <mergeCell ref="A5:G5"/>
    <mergeCell ref="A18:B18"/>
    <mergeCell ref="A24:D24"/>
    <mergeCell ref="A25:D25"/>
    <mergeCell ref="F1:G1"/>
    <mergeCell ref="D2:D3"/>
    <mergeCell ref="F2:G3"/>
    <mergeCell ref="A4:G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128"/>
  <sheetViews>
    <sheetView showGridLines="0" workbookViewId="0" topLeftCell="A1">
      <selection activeCell="F32" sqref="F32:F33"/>
    </sheetView>
  </sheetViews>
  <sheetFormatPr defaultColWidth="9.00390625" defaultRowHeight="12.75"/>
  <cols>
    <col min="1" max="1" width="1.25" style="9" customWidth="1"/>
    <col min="2" max="2" width="19.375" style="9" customWidth="1"/>
    <col min="3" max="3" width="31.125" style="9" customWidth="1"/>
    <col min="4" max="4" width="9.125" style="16" customWidth="1"/>
    <col min="5" max="5" width="10.75390625" style="16" customWidth="1"/>
    <col min="6" max="6" width="17.75390625" style="54" customWidth="1"/>
    <col min="7" max="7" width="19.125" style="54" customWidth="1"/>
    <col min="8" max="16384" width="9.125" style="9" customWidth="1"/>
  </cols>
  <sheetData>
    <row r="1" spans="2:7" ht="24.75" customHeight="1">
      <c r="B1" s="412" t="s">
        <v>7</v>
      </c>
      <c r="C1" s="412"/>
      <c r="F1" s="536" t="s">
        <v>157</v>
      </c>
      <c r="G1" s="537"/>
    </row>
    <row r="2" spans="2:7" s="2" customFormat="1" ht="29.25" customHeight="1">
      <c r="B2" s="79" t="s">
        <v>9</v>
      </c>
      <c r="C2" s="21"/>
      <c r="D2" s="21"/>
      <c r="E2" s="21"/>
      <c r="F2" s="535" t="s">
        <v>155</v>
      </c>
      <c r="G2" s="535"/>
    </row>
    <row r="3" spans="2:7" s="3" customFormat="1" ht="23.25">
      <c r="B3" s="403" t="s">
        <v>156</v>
      </c>
      <c r="C3" s="403"/>
      <c r="D3" s="403"/>
      <c r="E3" s="403"/>
      <c r="F3" s="403"/>
      <c r="G3" s="403"/>
    </row>
    <row r="4" spans="2:7" s="3" customFormat="1" ht="18">
      <c r="B4" s="417" t="s">
        <v>4</v>
      </c>
      <c r="C4" s="417"/>
      <c r="D4" s="417"/>
      <c r="E4" s="417"/>
      <c r="F4" s="417"/>
      <c r="G4" s="417"/>
    </row>
    <row r="5" spans="2:7" s="2" customFormat="1" ht="20.25" customHeight="1" thickBot="1">
      <c r="B5" s="4"/>
      <c r="C5" s="4"/>
      <c r="D5" s="5"/>
      <c r="E5" s="5"/>
      <c r="F5" s="41"/>
      <c r="G5" s="42" t="s">
        <v>54</v>
      </c>
    </row>
    <row r="6" spans="2:7" s="7" customFormat="1" ht="36" thickBot="1" thickTop="1">
      <c r="B6" s="355" t="s">
        <v>27</v>
      </c>
      <c r="C6" s="356"/>
      <c r="D6" s="31" t="s">
        <v>28</v>
      </c>
      <c r="E6" s="29" t="s">
        <v>64</v>
      </c>
      <c r="F6" s="80" t="s">
        <v>90</v>
      </c>
      <c r="G6" s="43" t="s">
        <v>47</v>
      </c>
    </row>
    <row r="7" spans="2:7" ht="14.25" customHeight="1" thickBot="1" thickTop="1">
      <c r="B7" s="533">
        <v>1</v>
      </c>
      <c r="C7" s="534"/>
      <c r="D7" s="8">
        <v>2</v>
      </c>
      <c r="E7" s="8">
        <v>3</v>
      </c>
      <c r="F7" s="44">
        <v>4</v>
      </c>
      <c r="G7" s="81">
        <v>5</v>
      </c>
    </row>
    <row r="8" spans="2:7" ht="17.25">
      <c r="B8" s="406" t="s">
        <v>108</v>
      </c>
      <c r="C8" s="407"/>
      <c r="D8" s="369">
        <v>100</v>
      </c>
      <c r="E8" s="24"/>
      <c r="F8" s="367">
        <f>F10+F13+F16+F23+F26</f>
        <v>109587376019</v>
      </c>
      <c r="G8" s="366">
        <f>G10+G13+G16+G23+G26</f>
        <v>104338707506</v>
      </c>
    </row>
    <row r="9" spans="2:7" ht="17.25">
      <c r="B9" s="363" t="s">
        <v>61</v>
      </c>
      <c r="C9" s="364"/>
      <c r="D9" s="365"/>
      <c r="E9" s="25"/>
      <c r="F9" s="368"/>
      <c r="G9" s="376"/>
    </row>
    <row r="10" spans="2:7" ht="17.25">
      <c r="B10" s="378" t="s">
        <v>109</v>
      </c>
      <c r="C10" s="379"/>
      <c r="D10" s="10">
        <v>110</v>
      </c>
      <c r="E10" s="10"/>
      <c r="F10" s="45">
        <f>SUM(F11:F12)</f>
        <v>6414042836</v>
      </c>
      <c r="G10" s="46">
        <f>SUM(G11:G12)</f>
        <v>10933688209</v>
      </c>
    </row>
    <row r="11" spans="2:7" s="12" customFormat="1" ht="16.5">
      <c r="B11" s="382" t="s">
        <v>62</v>
      </c>
      <c r="C11" s="383"/>
      <c r="D11" s="11">
        <v>111</v>
      </c>
      <c r="E11" s="11" t="s">
        <v>110</v>
      </c>
      <c r="F11" s="35">
        <v>6414042836</v>
      </c>
      <c r="G11" s="36">
        <v>10933688209</v>
      </c>
    </row>
    <row r="12" spans="2:7" s="12" customFormat="1" ht="16.5">
      <c r="B12" s="382" t="s">
        <v>63</v>
      </c>
      <c r="C12" s="383"/>
      <c r="D12" s="11">
        <v>112</v>
      </c>
      <c r="E12" s="11"/>
      <c r="F12" s="35"/>
      <c r="G12" s="36"/>
    </row>
    <row r="13" spans="2:7" ht="17.25">
      <c r="B13" s="378" t="s">
        <v>32</v>
      </c>
      <c r="C13" s="379"/>
      <c r="D13" s="10">
        <v>120</v>
      </c>
      <c r="E13" s="11" t="s">
        <v>111</v>
      </c>
      <c r="F13" s="45">
        <f>F14+F15</f>
        <v>6400000</v>
      </c>
      <c r="G13" s="46">
        <f>G14+G15</f>
        <v>6400000</v>
      </c>
    </row>
    <row r="14" spans="2:7" s="12" customFormat="1" ht="16.5">
      <c r="B14" s="382" t="s">
        <v>65</v>
      </c>
      <c r="C14" s="383"/>
      <c r="D14" s="11">
        <v>121</v>
      </c>
      <c r="E14" s="11"/>
      <c r="F14" s="35">
        <v>6400000</v>
      </c>
      <c r="G14" s="36">
        <v>6400000</v>
      </c>
    </row>
    <row r="15" spans="2:7" s="12" customFormat="1" ht="16.5">
      <c r="B15" s="382" t="s">
        <v>66</v>
      </c>
      <c r="C15" s="383"/>
      <c r="D15" s="11">
        <v>129</v>
      </c>
      <c r="E15" s="11"/>
      <c r="F15" s="35"/>
      <c r="G15" s="36"/>
    </row>
    <row r="16" spans="2:7" ht="17.25">
      <c r="B16" s="378" t="s">
        <v>113</v>
      </c>
      <c r="C16" s="379"/>
      <c r="D16" s="10">
        <v>130</v>
      </c>
      <c r="E16" s="10"/>
      <c r="F16" s="45">
        <f>SUM(F17:F22)</f>
        <v>88649129021</v>
      </c>
      <c r="G16" s="46">
        <f>SUM(G17:G22)</f>
        <v>84396423782</v>
      </c>
    </row>
    <row r="17" spans="2:7" s="12" customFormat="1" ht="16.5">
      <c r="B17" s="382" t="s">
        <v>33</v>
      </c>
      <c r="C17" s="383"/>
      <c r="D17" s="11">
        <v>131</v>
      </c>
      <c r="E17" s="11"/>
      <c r="F17" s="35">
        <v>77664660336</v>
      </c>
      <c r="G17" s="36">
        <v>71331435521</v>
      </c>
    </row>
    <row r="18" spans="2:7" s="12" customFormat="1" ht="16.5">
      <c r="B18" s="382" t="s">
        <v>35</v>
      </c>
      <c r="C18" s="383"/>
      <c r="D18" s="11">
        <v>132</v>
      </c>
      <c r="E18" s="11"/>
      <c r="F18" s="35">
        <v>10426625700</v>
      </c>
      <c r="G18" s="36">
        <v>10042769901</v>
      </c>
    </row>
    <row r="19" spans="2:7" s="12" customFormat="1" ht="16.5">
      <c r="B19" s="382" t="s">
        <v>112</v>
      </c>
      <c r="C19" s="383"/>
      <c r="D19" s="11">
        <v>133</v>
      </c>
      <c r="E19" s="11"/>
      <c r="F19" s="35"/>
      <c r="G19" s="36"/>
    </row>
    <row r="20" spans="2:7" s="12" customFormat="1" ht="16.5">
      <c r="B20" s="382" t="s">
        <v>67</v>
      </c>
      <c r="C20" s="383"/>
      <c r="D20" s="11">
        <v>134</v>
      </c>
      <c r="E20" s="11"/>
      <c r="F20" s="35"/>
      <c r="G20" s="36"/>
    </row>
    <row r="21" spans="2:7" s="12" customFormat="1" ht="16.5">
      <c r="B21" s="382" t="s">
        <v>68</v>
      </c>
      <c r="C21" s="383"/>
      <c r="D21" s="11">
        <v>135</v>
      </c>
      <c r="E21" s="11" t="s">
        <v>114</v>
      </c>
      <c r="F21" s="35">
        <v>557842985</v>
      </c>
      <c r="G21" s="36">
        <v>3022218360</v>
      </c>
    </row>
    <row r="22" spans="2:7" s="12" customFormat="1" ht="16.5">
      <c r="B22" s="382" t="s">
        <v>69</v>
      </c>
      <c r="C22" s="383"/>
      <c r="D22" s="11">
        <v>139</v>
      </c>
      <c r="E22" s="11"/>
      <c r="F22" s="35"/>
      <c r="G22" s="36"/>
    </row>
    <row r="23" spans="2:7" ht="17.25">
      <c r="B23" s="378" t="s">
        <v>36</v>
      </c>
      <c r="C23" s="379"/>
      <c r="D23" s="10">
        <v>140</v>
      </c>
      <c r="E23" s="10"/>
      <c r="F23" s="45">
        <f>F24+F25</f>
        <v>9049871797</v>
      </c>
      <c r="G23" s="46">
        <f>G24+G25</f>
        <v>3837672048</v>
      </c>
    </row>
    <row r="24" spans="2:7" s="12" customFormat="1" ht="16.5">
      <c r="B24" s="382" t="s">
        <v>70</v>
      </c>
      <c r="C24" s="383"/>
      <c r="D24" s="11">
        <v>141</v>
      </c>
      <c r="E24" s="11" t="s">
        <v>115</v>
      </c>
      <c r="F24" s="35">
        <v>9049871797</v>
      </c>
      <c r="G24" s="36">
        <v>3837672048</v>
      </c>
    </row>
    <row r="25" spans="2:7" s="12" customFormat="1" ht="16.5">
      <c r="B25" s="382" t="s">
        <v>71</v>
      </c>
      <c r="C25" s="383"/>
      <c r="D25" s="11">
        <v>149</v>
      </c>
      <c r="E25" s="11"/>
      <c r="F25" s="35"/>
      <c r="G25" s="36"/>
    </row>
    <row r="26" spans="2:7" ht="17.25">
      <c r="B26" s="378" t="s">
        <v>72</v>
      </c>
      <c r="C26" s="379"/>
      <c r="D26" s="10">
        <v>150</v>
      </c>
      <c r="E26" s="10"/>
      <c r="F26" s="45">
        <f>SUM(F27:F29)</f>
        <v>5467932365</v>
      </c>
      <c r="G26" s="46">
        <f>SUM(G27:G29)</f>
        <v>5164523467</v>
      </c>
    </row>
    <row r="27" spans="2:7" s="12" customFormat="1" ht="16.5">
      <c r="B27" s="382" t="s">
        <v>73</v>
      </c>
      <c r="C27" s="383"/>
      <c r="D27" s="11">
        <v>151</v>
      </c>
      <c r="E27" s="11"/>
      <c r="F27" s="35">
        <v>329819843</v>
      </c>
      <c r="G27" s="36">
        <v>423266452</v>
      </c>
    </row>
    <row r="28" spans="2:7" s="12" customFormat="1" ht="16.5">
      <c r="B28" s="382" t="s">
        <v>116</v>
      </c>
      <c r="C28" s="383"/>
      <c r="D28" s="11">
        <v>152</v>
      </c>
      <c r="E28" s="11"/>
      <c r="F28" s="35">
        <v>1308566253</v>
      </c>
      <c r="G28" s="36">
        <v>541634960</v>
      </c>
    </row>
    <row r="29" spans="2:7" s="12" customFormat="1" ht="16.5">
      <c r="B29" s="382" t="s">
        <v>8</v>
      </c>
      <c r="C29" s="383"/>
      <c r="D29" s="11">
        <v>158</v>
      </c>
      <c r="E29" s="11"/>
      <c r="F29" s="35">
        <v>3829546269</v>
      </c>
      <c r="G29" s="36">
        <v>4199622055</v>
      </c>
    </row>
    <row r="30" spans="2:7" s="12" customFormat="1" ht="17.25" thickBot="1">
      <c r="B30" s="373"/>
      <c r="C30" s="374"/>
      <c r="D30" s="13"/>
      <c r="E30" s="13"/>
      <c r="F30" s="47"/>
      <c r="G30" s="48"/>
    </row>
    <row r="31" spans="2:7" s="12" customFormat="1" ht="18" thickBot="1" thickTop="1">
      <c r="B31" s="14"/>
      <c r="C31" s="14"/>
      <c r="D31" s="15"/>
      <c r="E31" s="15"/>
      <c r="F31" s="49"/>
      <c r="G31" s="49"/>
    </row>
    <row r="32" spans="2:7" ht="18" thickTop="1">
      <c r="B32" s="408" t="s">
        <v>74</v>
      </c>
      <c r="C32" s="409"/>
      <c r="D32" s="377">
        <v>200</v>
      </c>
      <c r="E32" s="26"/>
      <c r="F32" s="370">
        <f>F34+F40+F50+F51+F54+F59</f>
        <v>104079648054</v>
      </c>
      <c r="G32" s="375">
        <f>G34+G40+G50+G51+G54+G59</f>
        <v>88519034232</v>
      </c>
    </row>
    <row r="33" spans="2:7" ht="17.25">
      <c r="B33" s="357" t="s">
        <v>75</v>
      </c>
      <c r="C33" s="350"/>
      <c r="D33" s="361"/>
      <c r="E33" s="69"/>
      <c r="F33" s="360"/>
      <c r="G33" s="362"/>
    </row>
    <row r="34" spans="2:7" ht="17.25">
      <c r="B34" s="410" t="s">
        <v>76</v>
      </c>
      <c r="C34" s="411"/>
      <c r="D34" s="73">
        <v>210</v>
      </c>
      <c r="E34" s="73"/>
      <c r="F34" s="74">
        <f>SUM(F35:F39)</f>
        <v>0</v>
      </c>
      <c r="G34" s="83">
        <f>SUM(G35:G39)</f>
        <v>0</v>
      </c>
    </row>
    <row r="35" spans="2:7" ht="17.25">
      <c r="B35" s="382" t="s">
        <v>77</v>
      </c>
      <c r="C35" s="383"/>
      <c r="D35" s="37">
        <v>211</v>
      </c>
      <c r="E35" s="82"/>
      <c r="F35" s="84"/>
      <c r="G35" s="85"/>
    </row>
    <row r="36" spans="2:7" ht="17.25">
      <c r="B36" s="382" t="s">
        <v>117</v>
      </c>
      <c r="C36" s="383"/>
      <c r="D36" s="37">
        <v>212</v>
      </c>
      <c r="E36" s="82"/>
      <c r="F36" s="84"/>
      <c r="G36" s="85"/>
    </row>
    <row r="37" spans="2:7" ht="17.25">
      <c r="B37" s="382" t="s">
        <v>120</v>
      </c>
      <c r="C37" s="383"/>
      <c r="D37" s="37">
        <v>213</v>
      </c>
      <c r="E37" s="37" t="s">
        <v>121</v>
      </c>
      <c r="F37" s="86"/>
      <c r="G37" s="85"/>
    </row>
    <row r="38" spans="2:7" ht="17.25">
      <c r="B38" s="382" t="s">
        <v>118</v>
      </c>
      <c r="C38" s="383"/>
      <c r="D38" s="37">
        <v>218</v>
      </c>
      <c r="E38" s="37" t="s">
        <v>122</v>
      </c>
      <c r="F38" s="84"/>
      <c r="G38" s="85"/>
    </row>
    <row r="39" spans="2:7" ht="17.25">
      <c r="B39" s="382" t="s">
        <v>119</v>
      </c>
      <c r="C39" s="383"/>
      <c r="D39" s="37">
        <v>219</v>
      </c>
      <c r="E39" s="82"/>
      <c r="F39" s="84"/>
      <c r="G39" s="85"/>
    </row>
    <row r="40" spans="2:7" ht="17.25">
      <c r="B40" s="378" t="s">
        <v>78</v>
      </c>
      <c r="C40" s="379"/>
      <c r="D40" s="10">
        <v>220</v>
      </c>
      <c r="E40" s="10"/>
      <c r="F40" s="38">
        <f>F41</f>
        <v>16377007578</v>
      </c>
      <c r="G40" s="38">
        <f>G41</f>
        <v>15973736922</v>
      </c>
    </row>
    <row r="41" spans="2:7" s="12" customFormat="1" ht="16.5">
      <c r="B41" s="382" t="s">
        <v>38</v>
      </c>
      <c r="C41" s="383"/>
      <c r="D41" s="11">
        <v>221</v>
      </c>
      <c r="E41" s="11" t="s">
        <v>123</v>
      </c>
      <c r="F41" s="50">
        <f>F42+F43</f>
        <v>16377007578</v>
      </c>
      <c r="G41" s="51">
        <f>G42+G43</f>
        <v>15973736922</v>
      </c>
    </row>
    <row r="42" spans="2:7" s="12" customFormat="1" ht="16.5">
      <c r="B42" s="380" t="s">
        <v>39</v>
      </c>
      <c r="C42" s="381"/>
      <c r="D42" s="11">
        <v>222</v>
      </c>
      <c r="E42" s="11"/>
      <c r="F42" s="35">
        <v>22864522324</v>
      </c>
      <c r="G42" s="36">
        <v>21695635030</v>
      </c>
    </row>
    <row r="43" spans="2:7" s="12" customFormat="1" ht="16.5">
      <c r="B43" s="380" t="s">
        <v>40</v>
      </c>
      <c r="C43" s="381"/>
      <c r="D43" s="11">
        <v>223</v>
      </c>
      <c r="E43" s="11"/>
      <c r="F43" s="35">
        <v>-6487514746</v>
      </c>
      <c r="G43" s="36">
        <v>-5721898108</v>
      </c>
    </row>
    <row r="44" spans="2:7" s="12" customFormat="1" ht="16.5">
      <c r="B44" s="382" t="s">
        <v>41</v>
      </c>
      <c r="C44" s="383"/>
      <c r="D44" s="11">
        <v>224</v>
      </c>
      <c r="E44" s="11" t="s">
        <v>124</v>
      </c>
      <c r="F44" s="50">
        <f>F45+F46</f>
        <v>0</v>
      </c>
      <c r="G44" s="51">
        <f>G45+G46</f>
        <v>0</v>
      </c>
    </row>
    <row r="45" spans="2:7" s="12" customFormat="1" ht="16.5">
      <c r="B45" s="380" t="s">
        <v>39</v>
      </c>
      <c r="C45" s="381"/>
      <c r="D45" s="11">
        <v>225</v>
      </c>
      <c r="E45" s="11"/>
      <c r="F45" s="35"/>
      <c r="G45" s="36"/>
    </row>
    <row r="46" spans="2:7" s="12" customFormat="1" ht="16.5">
      <c r="B46" s="380" t="s">
        <v>40</v>
      </c>
      <c r="C46" s="381"/>
      <c r="D46" s="11">
        <v>226</v>
      </c>
      <c r="E46" s="11"/>
      <c r="F46" s="35"/>
      <c r="G46" s="36"/>
    </row>
    <row r="47" spans="2:7" s="12" customFormat="1" ht="16.5">
      <c r="B47" s="382" t="s">
        <v>42</v>
      </c>
      <c r="C47" s="383"/>
      <c r="D47" s="11">
        <v>227</v>
      </c>
      <c r="E47" s="11" t="s">
        <v>125</v>
      </c>
      <c r="F47" s="50">
        <f>F48+F49</f>
        <v>0</v>
      </c>
      <c r="G47" s="51">
        <f>G48+G49</f>
        <v>0</v>
      </c>
    </row>
    <row r="48" spans="2:7" s="12" customFormat="1" ht="16.5">
      <c r="B48" s="380" t="s">
        <v>39</v>
      </c>
      <c r="C48" s="381"/>
      <c r="D48" s="11">
        <v>228</v>
      </c>
      <c r="E48" s="11"/>
      <c r="F48" s="35"/>
      <c r="G48" s="36"/>
    </row>
    <row r="49" spans="2:7" s="12" customFormat="1" ht="16.5">
      <c r="B49" s="380" t="s">
        <v>40</v>
      </c>
      <c r="C49" s="381"/>
      <c r="D49" s="11">
        <v>229</v>
      </c>
      <c r="E49" s="11"/>
      <c r="F49" s="35"/>
      <c r="G49" s="36"/>
    </row>
    <row r="50" spans="2:7" s="12" customFormat="1" ht="16.5">
      <c r="B50" s="382" t="s">
        <v>79</v>
      </c>
      <c r="C50" s="383"/>
      <c r="D50" s="11">
        <v>230</v>
      </c>
      <c r="E50" s="11" t="s">
        <v>126</v>
      </c>
      <c r="F50" s="35">
        <v>0</v>
      </c>
      <c r="G50" s="36"/>
    </row>
    <row r="51" spans="2:7" s="12" customFormat="1" ht="17.25">
      <c r="B51" s="378" t="s">
        <v>80</v>
      </c>
      <c r="C51" s="379"/>
      <c r="D51" s="10">
        <v>240</v>
      </c>
      <c r="E51" s="11" t="s">
        <v>127</v>
      </c>
      <c r="F51" s="50">
        <f>F52+F53</f>
        <v>0</v>
      </c>
      <c r="G51" s="51">
        <f>G52+G53</f>
        <v>0</v>
      </c>
    </row>
    <row r="52" spans="2:7" s="12" customFormat="1" ht="16.5">
      <c r="B52" s="380" t="s">
        <v>39</v>
      </c>
      <c r="C52" s="381"/>
      <c r="D52" s="11">
        <v>241</v>
      </c>
      <c r="E52" s="11"/>
      <c r="F52" s="35"/>
      <c r="G52" s="36"/>
    </row>
    <row r="53" spans="2:7" ht="17.25">
      <c r="B53" s="380" t="s">
        <v>40</v>
      </c>
      <c r="C53" s="381"/>
      <c r="D53" s="11">
        <v>242</v>
      </c>
      <c r="E53" s="10"/>
      <c r="F53" s="38"/>
      <c r="G53" s="39"/>
    </row>
    <row r="54" spans="2:7" ht="17.25">
      <c r="B54" s="378" t="s">
        <v>81</v>
      </c>
      <c r="C54" s="379"/>
      <c r="D54" s="10">
        <v>250</v>
      </c>
      <c r="E54" s="10"/>
      <c r="F54" s="45">
        <f>SUM(F55:F58)</f>
        <v>82189931111</v>
      </c>
      <c r="G54" s="46">
        <f>SUM(G55:G58)</f>
        <v>71390348400</v>
      </c>
    </row>
    <row r="55" spans="2:7" s="12" customFormat="1" ht="16.5">
      <c r="B55" s="382" t="s">
        <v>82</v>
      </c>
      <c r="C55" s="383"/>
      <c r="D55" s="11">
        <v>251</v>
      </c>
      <c r="E55" s="11"/>
      <c r="F55" s="35"/>
      <c r="G55" s="36"/>
    </row>
    <row r="56" spans="2:7" s="12" customFormat="1" ht="16.5">
      <c r="B56" s="382" t="s">
        <v>83</v>
      </c>
      <c r="C56" s="383"/>
      <c r="D56" s="11">
        <v>252</v>
      </c>
      <c r="E56" s="11"/>
      <c r="F56" s="35">
        <v>81887231111</v>
      </c>
      <c r="G56" s="36">
        <v>71087648400</v>
      </c>
    </row>
    <row r="57" spans="2:7" s="12" customFormat="1" ht="16.5">
      <c r="B57" s="382" t="s">
        <v>43</v>
      </c>
      <c r="C57" s="383"/>
      <c r="D57" s="11">
        <v>258</v>
      </c>
      <c r="E57" s="11" t="s">
        <v>128</v>
      </c>
      <c r="F57" s="35">
        <v>302700000</v>
      </c>
      <c r="G57" s="36">
        <v>302700000</v>
      </c>
    </row>
    <row r="58" spans="2:7" s="12" customFormat="1" ht="16.5">
      <c r="B58" s="382" t="s">
        <v>84</v>
      </c>
      <c r="C58" s="383"/>
      <c r="D58" s="11">
        <v>259</v>
      </c>
      <c r="E58" s="11"/>
      <c r="F58" s="35"/>
      <c r="G58" s="36"/>
    </row>
    <row r="59" spans="2:7" ht="17.25">
      <c r="B59" s="378" t="s">
        <v>85</v>
      </c>
      <c r="C59" s="379"/>
      <c r="D59" s="10">
        <v>260</v>
      </c>
      <c r="E59" s="10"/>
      <c r="F59" s="45">
        <f>SUM(F60:F62)</f>
        <v>5512709365</v>
      </c>
      <c r="G59" s="46">
        <f>SUM(G60:G62)</f>
        <v>1154948910</v>
      </c>
    </row>
    <row r="60" spans="2:7" ht="16.5">
      <c r="B60" s="382" t="s">
        <v>86</v>
      </c>
      <c r="C60" s="383"/>
      <c r="D60" s="11">
        <v>261</v>
      </c>
      <c r="E60" s="11" t="s">
        <v>129</v>
      </c>
      <c r="F60" s="35">
        <v>5512709365</v>
      </c>
      <c r="G60" s="36">
        <v>1154948910</v>
      </c>
    </row>
    <row r="61" spans="2:7" ht="17.25">
      <c r="B61" s="382" t="s">
        <v>87</v>
      </c>
      <c r="C61" s="383"/>
      <c r="D61" s="11">
        <v>262</v>
      </c>
      <c r="E61" s="11" t="s">
        <v>130</v>
      </c>
      <c r="F61" s="38"/>
      <c r="G61" s="39"/>
    </row>
    <row r="62" spans="2:7" ht="18" thickBot="1">
      <c r="B62" s="373" t="s">
        <v>88</v>
      </c>
      <c r="C62" s="374"/>
      <c r="D62" s="13">
        <v>268</v>
      </c>
      <c r="E62" s="75"/>
      <c r="F62" s="76"/>
      <c r="G62" s="77"/>
    </row>
    <row r="63" spans="2:7" ht="18.75" thickBot="1" thickTop="1">
      <c r="B63" s="396" t="s">
        <v>44</v>
      </c>
      <c r="C63" s="397"/>
      <c r="D63" s="6">
        <v>270</v>
      </c>
      <c r="E63" s="6"/>
      <c r="F63" s="52">
        <f>F8+F32</f>
        <v>213667024073</v>
      </c>
      <c r="G63" s="53">
        <f>G8+G32</f>
        <v>192857741738</v>
      </c>
    </row>
    <row r="64" ht="15.75" thickBot="1" thickTop="1"/>
    <row r="65" spans="2:7" ht="36" thickBot="1" thickTop="1">
      <c r="B65" s="528" t="s">
        <v>29</v>
      </c>
      <c r="C65" s="529"/>
      <c r="D65" s="19" t="s">
        <v>28</v>
      </c>
      <c r="E65" s="29" t="s">
        <v>64</v>
      </c>
      <c r="F65" s="55" t="s">
        <v>90</v>
      </c>
      <c r="G65" s="56" t="s">
        <v>89</v>
      </c>
    </row>
    <row r="66" spans="2:7" s="12" customFormat="1" ht="18.75" thickBot="1" thickTop="1">
      <c r="B66" s="401">
        <v>1</v>
      </c>
      <c r="C66" s="402"/>
      <c r="D66" s="20">
        <v>2</v>
      </c>
      <c r="E66" s="20"/>
      <c r="F66" s="57">
        <v>3</v>
      </c>
      <c r="G66" s="58">
        <v>4</v>
      </c>
    </row>
    <row r="67" spans="2:7" ht="18" thickTop="1">
      <c r="B67" s="351" t="s">
        <v>30</v>
      </c>
      <c r="C67" s="352"/>
      <c r="D67" s="377">
        <v>300</v>
      </c>
      <c r="E67" s="26"/>
      <c r="F67" s="370">
        <f>F69+F80</f>
        <v>148199933807</v>
      </c>
      <c r="G67" s="375">
        <f>G69+G80</f>
        <v>132100257326</v>
      </c>
    </row>
    <row r="68" spans="2:7" ht="17.25">
      <c r="B68" s="363" t="s">
        <v>91</v>
      </c>
      <c r="C68" s="364"/>
      <c r="D68" s="365"/>
      <c r="E68" s="25"/>
      <c r="F68" s="358"/>
      <c r="G68" s="376"/>
    </row>
    <row r="69" spans="2:7" ht="17.25">
      <c r="B69" s="378" t="s">
        <v>31</v>
      </c>
      <c r="C69" s="379"/>
      <c r="D69" s="10">
        <v>310</v>
      </c>
      <c r="E69" s="10"/>
      <c r="F69" s="45">
        <f>SUM(F70:F78)</f>
        <v>147199933807</v>
      </c>
      <c r="G69" s="46">
        <f>SUM(G70:G78)</f>
        <v>130850257326</v>
      </c>
    </row>
    <row r="70" spans="2:7" s="12" customFormat="1" ht="16.5">
      <c r="B70" s="382" t="s">
        <v>92</v>
      </c>
      <c r="C70" s="383"/>
      <c r="D70" s="11">
        <v>311</v>
      </c>
      <c r="E70" s="11" t="s">
        <v>132</v>
      </c>
      <c r="F70" s="35">
        <v>123626590577</v>
      </c>
      <c r="G70" s="36">
        <v>103886083059</v>
      </c>
    </row>
    <row r="71" spans="2:7" s="12" customFormat="1" ht="16.5">
      <c r="B71" s="382" t="s">
        <v>93</v>
      </c>
      <c r="C71" s="383"/>
      <c r="D71" s="11">
        <v>312</v>
      </c>
      <c r="E71" s="11"/>
      <c r="F71" s="35">
        <v>9749879524</v>
      </c>
      <c r="G71" s="36">
        <v>15033135160</v>
      </c>
    </row>
    <row r="72" spans="2:7" s="12" customFormat="1" ht="16.5">
      <c r="B72" s="382" t="s">
        <v>94</v>
      </c>
      <c r="C72" s="383"/>
      <c r="D72" s="11">
        <v>313</v>
      </c>
      <c r="E72" s="11"/>
      <c r="F72" s="35">
        <v>1225073152</v>
      </c>
      <c r="G72" s="36">
        <v>1087926546</v>
      </c>
    </row>
    <row r="73" spans="2:7" s="12" customFormat="1" ht="16.5">
      <c r="B73" s="382" t="s">
        <v>95</v>
      </c>
      <c r="C73" s="383"/>
      <c r="D73" s="11">
        <v>314</v>
      </c>
      <c r="E73" s="11" t="s">
        <v>133</v>
      </c>
      <c r="F73" s="35">
        <v>8553205348</v>
      </c>
      <c r="G73" s="36">
        <v>7142401497</v>
      </c>
    </row>
    <row r="74" spans="2:7" s="12" customFormat="1" ht="16.5">
      <c r="B74" s="382" t="s">
        <v>131</v>
      </c>
      <c r="C74" s="383"/>
      <c r="D74" s="11">
        <v>315</v>
      </c>
      <c r="E74" s="11"/>
      <c r="F74" s="35">
        <v>717707850</v>
      </c>
      <c r="G74" s="36">
        <v>1186684460</v>
      </c>
    </row>
    <row r="75" spans="2:7" s="12" customFormat="1" ht="16.5">
      <c r="B75" s="382" t="s">
        <v>96</v>
      </c>
      <c r="C75" s="383"/>
      <c r="D75" s="11">
        <v>316</v>
      </c>
      <c r="E75" s="11" t="s">
        <v>134</v>
      </c>
      <c r="F75" s="35">
        <v>2137729836</v>
      </c>
      <c r="G75" s="36">
        <v>2282331981</v>
      </c>
    </row>
    <row r="76" spans="2:7" s="12" customFormat="1" ht="16.5">
      <c r="B76" s="382" t="s">
        <v>97</v>
      </c>
      <c r="C76" s="383"/>
      <c r="D76" s="11">
        <v>317</v>
      </c>
      <c r="E76" s="11"/>
      <c r="F76" s="35"/>
      <c r="G76" s="36"/>
    </row>
    <row r="77" spans="2:7" s="12" customFormat="1" ht="16.5">
      <c r="B77" s="382" t="s">
        <v>98</v>
      </c>
      <c r="C77" s="383"/>
      <c r="D77" s="11">
        <v>318</v>
      </c>
      <c r="E77" s="11"/>
      <c r="F77" s="68"/>
      <c r="G77" s="67"/>
    </row>
    <row r="78" spans="2:7" s="12" customFormat="1" ht="16.5">
      <c r="B78" s="382" t="s">
        <v>135</v>
      </c>
      <c r="C78" s="383"/>
      <c r="D78" s="11">
        <v>319</v>
      </c>
      <c r="E78" s="11" t="s">
        <v>136</v>
      </c>
      <c r="F78" s="35">
        <v>1189747520</v>
      </c>
      <c r="G78" s="36">
        <v>231694623</v>
      </c>
    </row>
    <row r="79" spans="2:7" s="12" customFormat="1" ht="16.5">
      <c r="B79" s="382" t="s">
        <v>138</v>
      </c>
      <c r="C79" s="383"/>
      <c r="D79" s="11">
        <v>320</v>
      </c>
      <c r="E79" s="11"/>
      <c r="F79" s="35"/>
      <c r="G79" s="36"/>
    </row>
    <row r="80" spans="2:7" ht="17.25">
      <c r="B80" s="378" t="s">
        <v>34</v>
      </c>
      <c r="C80" s="379"/>
      <c r="D80" s="10">
        <v>330</v>
      </c>
      <c r="E80" s="10"/>
      <c r="F80" s="45">
        <f>SUM(F81:F87)</f>
        <v>1000000000</v>
      </c>
      <c r="G80" s="46">
        <f>SUM(G81:G87)</f>
        <v>1250000000</v>
      </c>
    </row>
    <row r="81" spans="2:7" s="12" customFormat="1" ht="16.5">
      <c r="B81" s="382" t="s">
        <v>99</v>
      </c>
      <c r="C81" s="383"/>
      <c r="D81" s="11">
        <v>331</v>
      </c>
      <c r="E81" s="11"/>
      <c r="F81" s="35"/>
      <c r="G81" s="36"/>
    </row>
    <row r="82" spans="2:7" s="12" customFormat="1" ht="16.5">
      <c r="B82" s="382" t="s">
        <v>100</v>
      </c>
      <c r="C82" s="383"/>
      <c r="D82" s="11">
        <v>332</v>
      </c>
      <c r="E82" s="11" t="s">
        <v>137</v>
      </c>
      <c r="F82" s="35"/>
      <c r="G82" s="36"/>
    </row>
    <row r="83" spans="2:7" s="12" customFormat="1" ht="16.5">
      <c r="B83" s="382" t="s">
        <v>101</v>
      </c>
      <c r="C83" s="383"/>
      <c r="D83" s="11">
        <v>333</v>
      </c>
      <c r="E83" s="11"/>
      <c r="F83" s="35"/>
      <c r="G83" s="36"/>
    </row>
    <row r="84" spans="2:7" s="12" customFormat="1" ht="16.5">
      <c r="B84" s="382" t="s">
        <v>102</v>
      </c>
      <c r="C84" s="383"/>
      <c r="D84" s="11">
        <v>334</v>
      </c>
      <c r="E84" s="11" t="s">
        <v>139</v>
      </c>
      <c r="F84" s="35">
        <v>1000000000</v>
      </c>
      <c r="G84" s="36">
        <v>1250000000</v>
      </c>
    </row>
    <row r="85" spans="2:7" s="12" customFormat="1" ht="16.5">
      <c r="B85" s="382" t="s">
        <v>103</v>
      </c>
      <c r="C85" s="383"/>
      <c r="D85" s="30">
        <v>335</v>
      </c>
      <c r="E85" s="30" t="s">
        <v>130</v>
      </c>
      <c r="F85" s="59"/>
      <c r="G85" s="60"/>
    </row>
    <row r="86" spans="2:7" s="12" customFormat="1" ht="16.5">
      <c r="B86" s="382" t="s">
        <v>140</v>
      </c>
      <c r="C86" s="383"/>
      <c r="D86" s="30">
        <v>336</v>
      </c>
      <c r="E86" s="30"/>
      <c r="F86" s="59"/>
      <c r="G86" s="60"/>
    </row>
    <row r="87" spans="2:7" s="12" customFormat="1" ht="17.25" thickBot="1">
      <c r="B87" s="373" t="s">
        <v>141</v>
      </c>
      <c r="C87" s="374"/>
      <c r="D87" s="13">
        <v>337</v>
      </c>
      <c r="E87" s="13"/>
      <c r="F87" s="47"/>
      <c r="G87" s="48"/>
    </row>
    <row r="88" spans="4:7" s="12" customFormat="1" ht="15" thickTop="1">
      <c r="D88" s="17"/>
      <c r="E88" s="17"/>
      <c r="F88" s="61"/>
      <c r="G88" s="61"/>
    </row>
    <row r="89" spans="4:7" s="12" customFormat="1" ht="15" thickBot="1">
      <c r="D89" s="17"/>
      <c r="E89" s="17"/>
      <c r="F89" s="61"/>
      <c r="G89" s="61"/>
    </row>
    <row r="90" spans="2:7" ht="18" thickTop="1">
      <c r="B90" s="351" t="s">
        <v>104</v>
      </c>
      <c r="C90" s="352"/>
      <c r="D90" s="377">
        <v>400</v>
      </c>
      <c r="E90" s="26"/>
      <c r="F90" s="370">
        <f>F92+F104</f>
        <v>65467090266</v>
      </c>
      <c r="G90" s="375">
        <f>G92+G104</f>
        <v>60757484412</v>
      </c>
    </row>
    <row r="91" spans="2:7" ht="17.25">
      <c r="B91" s="357" t="s">
        <v>55</v>
      </c>
      <c r="C91" s="350"/>
      <c r="D91" s="361"/>
      <c r="E91" s="69"/>
      <c r="F91" s="360"/>
      <c r="G91" s="362"/>
    </row>
    <row r="92" spans="2:7" ht="17.25">
      <c r="B92" s="384" t="s">
        <v>105</v>
      </c>
      <c r="C92" s="371"/>
      <c r="D92" s="70">
        <v>410</v>
      </c>
      <c r="E92" s="70"/>
      <c r="F92" s="71">
        <f>SUM(F93:F103)</f>
        <v>65198066402</v>
      </c>
      <c r="G92" s="72">
        <f>SUM(G93:G103)</f>
        <v>60431597158</v>
      </c>
    </row>
    <row r="93" spans="2:7" s="12" customFormat="1" ht="16.5">
      <c r="B93" s="382" t="s">
        <v>106</v>
      </c>
      <c r="C93" s="383"/>
      <c r="D93" s="11">
        <v>411</v>
      </c>
      <c r="E93" s="11"/>
      <c r="F93" s="35">
        <v>33599550000</v>
      </c>
      <c r="G93" s="36">
        <v>33600000000</v>
      </c>
    </row>
    <row r="94" spans="2:7" s="12" customFormat="1" ht="16.5">
      <c r="B94" s="382" t="s">
        <v>107</v>
      </c>
      <c r="C94" s="383"/>
      <c r="D94" s="11">
        <v>412</v>
      </c>
      <c r="E94" s="11"/>
      <c r="F94" s="35">
        <v>10209559800</v>
      </c>
      <c r="G94" s="36">
        <v>10209109800</v>
      </c>
    </row>
    <row r="95" spans="2:7" s="12" customFormat="1" ht="16.5">
      <c r="B95" s="382" t="s">
        <v>142</v>
      </c>
      <c r="C95" s="383"/>
      <c r="D95" s="11">
        <v>413</v>
      </c>
      <c r="E95" s="11"/>
      <c r="F95" s="35"/>
      <c r="G95" s="36"/>
    </row>
    <row r="96" spans="2:7" s="12" customFormat="1" ht="16.5">
      <c r="B96" s="382" t="s">
        <v>143</v>
      </c>
      <c r="C96" s="383"/>
      <c r="D96" s="11">
        <v>414</v>
      </c>
      <c r="E96" s="11"/>
      <c r="F96" s="35"/>
      <c r="G96" s="36"/>
    </row>
    <row r="97" spans="2:7" s="12" customFormat="1" ht="16.5">
      <c r="B97" s="382" t="s">
        <v>144</v>
      </c>
      <c r="C97" s="383"/>
      <c r="D97" s="11">
        <v>415</v>
      </c>
      <c r="E97" s="11"/>
      <c r="F97" s="35"/>
      <c r="G97" s="36"/>
    </row>
    <row r="98" spans="2:7" s="12" customFormat="1" ht="16.5">
      <c r="B98" s="382" t="s">
        <v>145</v>
      </c>
      <c r="C98" s="383"/>
      <c r="D98" s="11">
        <v>416</v>
      </c>
      <c r="E98" s="11"/>
      <c r="F98" s="35"/>
      <c r="G98" s="36"/>
    </row>
    <row r="99" spans="2:7" s="12" customFormat="1" ht="16.5">
      <c r="B99" s="382" t="s">
        <v>146</v>
      </c>
      <c r="C99" s="383"/>
      <c r="D99" s="11">
        <v>417</v>
      </c>
      <c r="E99" s="11"/>
      <c r="F99" s="35">
        <v>5823680790</v>
      </c>
      <c r="G99" s="36">
        <v>5072834463</v>
      </c>
    </row>
    <row r="100" spans="2:7" s="12" customFormat="1" ht="16.5">
      <c r="B100" s="382" t="s">
        <v>147</v>
      </c>
      <c r="C100" s="383"/>
      <c r="D100" s="11">
        <v>418</v>
      </c>
      <c r="E100" s="11"/>
      <c r="F100" s="35">
        <v>1645910939</v>
      </c>
      <c r="G100" s="36">
        <v>1270487776</v>
      </c>
    </row>
    <row r="101" spans="2:7" s="12" customFormat="1" ht="16.5">
      <c r="B101" s="382" t="s">
        <v>148</v>
      </c>
      <c r="C101" s="383"/>
      <c r="D101" s="11">
        <v>419</v>
      </c>
      <c r="E101" s="11"/>
      <c r="F101" s="35"/>
      <c r="G101" s="36"/>
    </row>
    <row r="102" spans="2:7" s="12" customFormat="1" ht="16.5">
      <c r="B102" s="382" t="s">
        <v>149</v>
      </c>
      <c r="C102" s="383"/>
      <c r="D102" s="11">
        <v>420</v>
      </c>
      <c r="E102" s="11"/>
      <c r="F102" s="35">
        <v>13919364873</v>
      </c>
      <c r="G102" s="36">
        <v>10279165119</v>
      </c>
    </row>
    <row r="103" spans="2:7" s="12" customFormat="1" ht="16.5">
      <c r="B103" s="382" t="s">
        <v>150</v>
      </c>
      <c r="C103" s="383"/>
      <c r="D103" s="11">
        <v>421</v>
      </c>
      <c r="E103" s="11"/>
      <c r="F103" s="35"/>
      <c r="G103" s="36"/>
    </row>
    <row r="104" spans="2:7" ht="17.25">
      <c r="B104" s="378" t="s">
        <v>50</v>
      </c>
      <c r="C104" s="379"/>
      <c r="D104" s="10">
        <v>430</v>
      </c>
      <c r="E104" s="10"/>
      <c r="F104" s="45">
        <f>SUM(F105:F107)</f>
        <v>269023864</v>
      </c>
      <c r="G104" s="46">
        <f>SUM(G105:G107)</f>
        <v>325887254</v>
      </c>
    </row>
    <row r="105" spans="2:7" s="12" customFormat="1" ht="16.5">
      <c r="B105" s="382" t="s">
        <v>51</v>
      </c>
      <c r="C105" s="383"/>
      <c r="D105" s="11">
        <v>431</v>
      </c>
      <c r="E105" s="11"/>
      <c r="F105" s="35">
        <v>269023864</v>
      </c>
      <c r="G105" s="36">
        <v>325887254</v>
      </c>
    </row>
    <row r="106" spans="2:7" s="12" customFormat="1" ht="16.5">
      <c r="B106" s="382" t="s">
        <v>151</v>
      </c>
      <c r="C106" s="383"/>
      <c r="D106" s="11">
        <v>432</v>
      </c>
      <c r="E106" s="11" t="s">
        <v>152</v>
      </c>
      <c r="F106" s="35"/>
      <c r="G106" s="36"/>
    </row>
    <row r="107" spans="2:7" s="12" customFormat="1" ht="17.25" thickBot="1">
      <c r="B107" s="373" t="s">
        <v>37</v>
      </c>
      <c r="C107" s="374"/>
      <c r="D107" s="13">
        <v>433</v>
      </c>
      <c r="E107" s="13"/>
      <c r="F107" s="47"/>
      <c r="G107" s="48"/>
    </row>
    <row r="108" spans="2:7" ht="18.75" thickBot="1" thickTop="1">
      <c r="B108" s="396" t="s">
        <v>45</v>
      </c>
      <c r="C108" s="397"/>
      <c r="D108" s="6">
        <v>440</v>
      </c>
      <c r="E108" s="6"/>
      <c r="F108" s="52">
        <f>F67+F90</f>
        <v>213667024073</v>
      </c>
      <c r="G108" s="53">
        <f>G67+G90</f>
        <v>192857741738</v>
      </c>
    </row>
    <row r="109" spans="2:7" ht="15" thickTop="1">
      <c r="B109" s="532"/>
      <c r="C109" s="532"/>
      <c r="D109" s="532"/>
      <c r="E109" s="532"/>
      <c r="F109" s="532"/>
      <c r="G109" s="532"/>
    </row>
    <row r="110" spans="2:7" s="1" customFormat="1" ht="21.75" thickBot="1">
      <c r="B110" s="398" t="s">
        <v>49</v>
      </c>
      <c r="C110" s="398"/>
      <c r="D110" s="398"/>
      <c r="E110" s="398"/>
      <c r="F110" s="398"/>
      <c r="G110" s="398"/>
    </row>
    <row r="111" spans="2:7" s="1" customFormat="1" ht="36" thickBot="1" thickTop="1">
      <c r="B111" s="354" t="s">
        <v>27</v>
      </c>
      <c r="C111" s="349"/>
      <c r="D111" s="268"/>
      <c r="E111" s="29" t="s">
        <v>64</v>
      </c>
      <c r="F111" s="55" t="s">
        <v>47</v>
      </c>
      <c r="G111" s="56" t="s">
        <v>48</v>
      </c>
    </row>
    <row r="112" spans="2:7" s="12" customFormat="1" ht="17.25" thickTop="1">
      <c r="B112" s="236" t="s">
        <v>56</v>
      </c>
      <c r="C112" s="237"/>
      <c r="D112" s="385"/>
      <c r="E112" s="27"/>
      <c r="F112" s="62">
        <v>0</v>
      </c>
      <c r="G112" s="63">
        <v>0</v>
      </c>
    </row>
    <row r="113" spans="2:7" s="12" customFormat="1" ht="16.5">
      <c r="B113" s="386" t="s">
        <v>46</v>
      </c>
      <c r="C113" s="387"/>
      <c r="D113" s="388"/>
      <c r="E113" s="23"/>
      <c r="F113" s="35">
        <v>0</v>
      </c>
      <c r="G113" s="64">
        <v>0</v>
      </c>
    </row>
    <row r="114" spans="2:7" s="12" customFormat="1" ht="16.5">
      <c r="B114" s="386" t="s">
        <v>154</v>
      </c>
      <c r="C114" s="387"/>
      <c r="D114" s="388"/>
      <c r="E114" s="23"/>
      <c r="F114" s="35">
        <v>0</v>
      </c>
      <c r="G114" s="64">
        <v>0</v>
      </c>
    </row>
    <row r="115" spans="2:7" s="12" customFormat="1" ht="16.5">
      <c r="B115" s="386" t="s">
        <v>52</v>
      </c>
      <c r="C115" s="387"/>
      <c r="D115" s="388"/>
      <c r="E115" s="23"/>
      <c r="F115" s="35">
        <v>0</v>
      </c>
      <c r="G115" s="64">
        <v>0</v>
      </c>
    </row>
    <row r="116" spans="2:7" s="12" customFormat="1" ht="16.5">
      <c r="B116" s="386" t="s">
        <v>53</v>
      </c>
      <c r="C116" s="387"/>
      <c r="D116" s="388"/>
      <c r="E116" s="23"/>
      <c r="F116" s="35">
        <v>0</v>
      </c>
      <c r="G116" s="64">
        <v>0</v>
      </c>
    </row>
    <row r="117" spans="2:7" s="12" customFormat="1" ht="16.5">
      <c r="B117" s="386" t="s">
        <v>153</v>
      </c>
      <c r="C117" s="387"/>
      <c r="D117" s="388"/>
      <c r="E117" s="28"/>
      <c r="F117" s="59"/>
      <c r="G117" s="65"/>
    </row>
    <row r="118" spans="2:7" s="12" customFormat="1" ht="17.25" thickBot="1">
      <c r="B118" s="390"/>
      <c r="C118" s="391"/>
      <c r="D118" s="392"/>
      <c r="E118" s="22"/>
      <c r="F118" s="47">
        <v>0</v>
      </c>
      <c r="G118" s="66"/>
    </row>
    <row r="119" spans="2:7" s="12" customFormat="1" ht="17.25" thickTop="1">
      <c r="B119" s="531" t="s">
        <v>58</v>
      </c>
      <c r="C119" s="531"/>
      <c r="D119" s="531"/>
      <c r="E119" s="531"/>
      <c r="F119" s="531"/>
      <c r="G119" s="531"/>
    </row>
    <row r="120" spans="2:7" s="12" customFormat="1" ht="16.5">
      <c r="B120" s="530" t="s">
        <v>57</v>
      </c>
      <c r="C120" s="530"/>
      <c r="D120" s="530"/>
      <c r="E120" s="530"/>
      <c r="F120" s="530"/>
      <c r="G120" s="530"/>
    </row>
    <row r="121" spans="4:7" s="12" customFormat="1" ht="17.25">
      <c r="D121" s="17"/>
      <c r="E121" s="17"/>
      <c r="F121" s="389" t="s">
        <v>5</v>
      </c>
      <c r="G121" s="389"/>
    </row>
    <row r="122" spans="2:7" ht="17.25">
      <c r="B122" s="18" t="s">
        <v>59</v>
      </c>
      <c r="C122" s="18" t="s">
        <v>60</v>
      </c>
      <c r="F122" s="353" t="s">
        <v>25</v>
      </c>
      <c r="G122" s="353"/>
    </row>
    <row r="128" spans="1:3" ht="14.25">
      <c r="A128" s="527"/>
      <c r="B128" s="527"/>
      <c r="C128" s="16"/>
    </row>
  </sheetData>
  <mergeCells count="131">
    <mergeCell ref="B1:C1"/>
    <mergeCell ref="F2:G2"/>
    <mergeCell ref="F1:G1"/>
    <mergeCell ref="B4:G4"/>
    <mergeCell ref="B52:C52"/>
    <mergeCell ref="B9:C9"/>
    <mergeCell ref="B33:C33"/>
    <mergeCell ref="B3:G3"/>
    <mergeCell ref="B6:C6"/>
    <mergeCell ref="B7:C7"/>
    <mergeCell ref="B8:C8"/>
    <mergeCell ref="B10:C10"/>
    <mergeCell ref="B14:C14"/>
    <mergeCell ref="B15:C15"/>
    <mergeCell ref="B54:C54"/>
    <mergeCell ref="B66:C66"/>
    <mergeCell ref="B67:C67"/>
    <mergeCell ref="B79:C79"/>
    <mergeCell ref="B76:C76"/>
    <mergeCell ref="B72:C72"/>
    <mergeCell ref="B69:C69"/>
    <mergeCell ref="B63:C63"/>
    <mergeCell ref="B55:C55"/>
    <mergeCell ref="B78:C78"/>
    <mergeCell ref="B105:C105"/>
    <mergeCell ref="B106:C106"/>
    <mergeCell ref="B116:D116"/>
    <mergeCell ref="B117:D117"/>
    <mergeCell ref="B107:C107"/>
    <mergeCell ref="B108:C108"/>
    <mergeCell ref="B110:G110"/>
    <mergeCell ref="B109:G109"/>
    <mergeCell ref="B101:C101"/>
    <mergeCell ref="B93:C93"/>
    <mergeCell ref="B97:C97"/>
    <mergeCell ref="B98:C98"/>
    <mergeCell ref="F122:G122"/>
    <mergeCell ref="B111:D111"/>
    <mergeCell ref="B112:D112"/>
    <mergeCell ref="B114:D114"/>
    <mergeCell ref="B113:D113"/>
    <mergeCell ref="B120:G120"/>
    <mergeCell ref="B115:D115"/>
    <mergeCell ref="F121:G121"/>
    <mergeCell ref="B119:G119"/>
    <mergeCell ref="B118:D118"/>
    <mergeCell ref="B21:C21"/>
    <mergeCell ref="B17:C17"/>
    <mergeCell ref="B18:C18"/>
    <mergeCell ref="B19:C19"/>
    <mergeCell ref="B20:C20"/>
    <mergeCell ref="B16:C16"/>
    <mergeCell ref="B11:C11"/>
    <mergeCell ref="B12:C12"/>
    <mergeCell ref="B13:C13"/>
    <mergeCell ref="B39:C39"/>
    <mergeCell ref="B36:C36"/>
    <mergeCell ref="B32:C32"/>
    <mergeCell ref="B38:C38"/>
    <mergeCell ref="B34:C34"/>
    <mergeCell ref="B35:C35"/>
    <mergeCell ref="B37:C37"/>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8:B128"/>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K129"/>
  <sheetViews>
    <sheetView showGridLines="0" workbookViewId="0" topLeftCell="B1">
      <selection activeCell="B120" sqref="B120:G120"/>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8" width="14.125" style="33" hidden="1" customWidth="1"/>
    <col min="9" max="9" width="14.00390625" style="33" hidden="1" customWidth="1"/>
    <col min="10" max="10" width="18.375" style="40" customWidth="1"/>
    <col min="11" max="11" width="15.375" style="40" customWidth="1"/>
    <col min="12" max="16384" width="9.125" style="33" customWidth="1"/>
  </cols>
  <sheetData>
    <row r="1" spans="2:7" ht="24.75" customHeight="1">
      <c r="B1" s="79" t="s">
        <v>15</v>
      </c>
      <c r="F1" s="536" t="s">
        <v>157</v>
      </c>
      <c r="G1" s="537"/>
    </row>
    <row r="2" spans="2:7" ht="29.25" customHeight="1">
      <c r="B2" s="79" t="s">
        <v>16</v>
      </c>
      <c r="C2" s="21"/>
      <c r="D2" s="21"/>
      <c r="E2" s="21"/>
      <c r="F2" s="549" t="s">
        <v>17</v>
      </c>
      <c r="G2" s="549"/>
    </row>
    <row r="3" spans="2:7" ht="23.25">
      <c r="B3" s="403" t="s">
        <v>156</v>
      </c>
      <c r="C3" s="403"/>
      <c r="D3" s="403"/>
      <c r="E3" s="403"/>
      <c r="F3" s="403"/>
      <c r="G3" s="403"/>
    </row>
    <row r="4" spans="2:7" ht="18">
      <c r="B4" s="417" t="s">
        <v>3</v>
      </c>
      <c r="C4" s="417"/>
      <c r="D4" s="417"/>
      <c r="E4" s="417"/>
      <c r="F4" s="417"/>
      <c r="G4" s="417"/>
    </row>
    <row r="5" ht="20.25" customHeight="1" thickBot="1">
      <c r="G5" s="42" t="s">
        <v>54</v>
      </c>
    </row>
    <row r="6" spans="2:7" ht="36" thickBot="1" thickTop="1">
      <c r="B6" s="355" t="s">
        <v>27</v>
      </c>
      <c r="C6" s="356"/>
      <c r="D6" s="31" t="s">
        <v>28</v>
      </c>
      <c r="E6" s="29" t="s">
        <v>64</v>
      </c>
      <c r="F6" s="80" t="s">
        <v>90</v>
      </c>
      <c r="G6" s="43" t="s">
        <v>47</v>
      </c>
    </row>
    <row r="7" spans="2:7" ht="14.25" customHeight="1" thickBot="1" thickTop="1">
      <c r="B7" s="533">
        <v>1</v>
      </c>
      <c r="C7" s="534"/>
      <c r="D7" s="8">
        <v>2</v>
      </c>
      <c r="E7" s="8">
        <v>3</v>
      </c>
      <c r="F7" s="44">
        <v>4</v>
      </c>
      <c r="G7" s="81">
        <v>5</v>
      </c>
    </row>
    <row r="8" spans="2:7" ht="17.25">
      <c r="B8" s="406" t="s">
        <v>108</v>
      </c>
      <c r="C8" s="407"/>
      <c r="D8" s="369">
        <v>100</v>
      </c>
      <c r="E8" s="24"/>
      <c r="F8" s="367">
        <f>F10+F13+F16+F23+F26</f>
        <v>2334136156</v>
      </c>
      <c r="G8" s="366">
        <f>G10+G13+G16+G23+G26</f>
        <v>1807371051</v>
      </c>
    </row>
    <row r="9" spans="2:7" ht="17.25">
      <c r="B9" s="363" t="s">
        <v>61</v>
      </c>
      <c r="C9" s="364"/>
      <c r="D9" s="365"/>
      <c r="E9" s="25"/>
      <c r="F9" s="368"/>
      <c r="G9" s="376"/>
    </row>
    <row r="10" spans="2:7" ht="17.25">
      <c r="B10" s="378" t="s">
        <v>109</v>
      </c>
      <c r="C10" s="379"/>
      <c r="D10" s="10">
        <v>110</v>
      </c>
      <c r="E10" s="10"/>
      <c r="F10" s="45">
        <f>SUM(F11:F12)</f>
        <v>536470786</v>
      </c>
      <c r="G10" s="46">
        <f>SUM(G11:G12)</f>
        <v>752129545</v>
      </c>
    </row>
    <row r="11" spans="2:7" ht="16.5">
      <c r="B11" s="382" t="s">
        <v>62</v>
      </c>
      <c r="C11" s="383"/>
      <c r="D11" s="11">
        <v>111</v>
      </c>
      <c r="E11" s="11" t="s">
        <v>110</v>
      </c>
      <c r="F11" s="35">
        <v>536470786</v>
      </c>
      <c r="G11" s="36">
        <v>752129545</v>
      </c>
    </row>
    <row r="12" spans="2:7" ht="16.5">
      <c r="B12" s="382" t="s">
        <v>18</v>
      </c>
      <c r="C12" s="383"/>
      <c r="D12" s="11">
        <v>112</v>
      </c>
      <c r="E12" s="11"/>
      <c r="F12" s="35"/>
      <c r="G12" s="36"/>
    </row>
    <row r="13" spans="2:7" ht="17.25">
      <c r="B13" s="378" t="s">
        <v>32</v>
      </c>
      <c r="C13" s="379"/>
      <c r="D13" s="10">
        <v>120</v>
      </c>
      <c r="E13" s="11" t="s">
        <v>111</v>
      </c>
      <c r="F13" s="45">
        <f>F14+F15</f>
        <v>0</v>
      </c>
      <c r="G13" s="46">
        <f>G14+G15</f>
        <v>0</v>
      </c>
    </row>
    <row r="14" spans="2:7" ht="16.5">
      <c r="B14" s="382" t="s">
        <v>65</v>
      </c>
      <c r="C14" s="383"/>
      <c r="D14" s="11">
        <v>121</v>
      </c>
      <c r="E14" s="11"/>
      <c r="F14" s="35"/>
      <c r="G14" s="36"/>
    </row>
    <row r="15" spans="2:7" ht="16.5">
      <c r="B15" s="382" t="s">
        <v>66</v>
      </c>
      <c r="C15" s="383"/>
      <c r="D15" s="11">
        <v>129</v>
      </c>
      <c r="E15" s="11"/>
      <c r="F15" s="35"/>
      <c r="G15" s="36"/>
    </row>
    <row r="16" spans="2:7" ht="17.25">
      <c r="B16" s="378" t="s">
        <v>113</v>
      </c>
      <c r="C16" s="379"/>
      <c r="D16" s="10">
        <v>130</v>
      </c>
      <c r="E16" s="10"/>
      <c r="F16" s="45">
        <f>SUM(F17:F22)</f>
        <v>614777112</v>
      </c>
      <c r="G16" s="46">
        <f>SUM(G17:G22)</f>
        <v>680000000</v>
      </c>
    </row>
    <row r="17" spans="2:7" ht="16.5">
      <c r="B17" s="382" t="s">
        <v>33</v>
      </c>
      <c r="C17" s="383"/>
      <c r="D17" s="11">
        <v>131</v>
      </c>
      <c r="E17" s="11"/>
      <c r="F17" s="35">
        <v>8119312</v>
      </c>
      <c r="G17" s="36">
        <v>0</v>
      </c>
    </row>
    <row r="18" spans="2:7" ht="16.5">
      <c r="B18" s="382" t="s">
        <v>35</v>
      </c>
      <c r="C18" s="383"/>
      <c r="D18" s="11">
        <v>132</v>
      </c>
      <c r="E18" s="11"/>
      <c r="F18" s="35">
        <v>606657800</v>
      </c>
      <c r="G18" s="36">
        <v>680000000</v>
      </c>
    </row>
    <row r="19" spans="2:7" ht="16.5">
      <c r="B19" s="382" t="s">
        <v>112</v>
      </c>
      <c r="C19" s="383"/>
      <c r="D19" s="11">
        <v>133</v>
      </c>
      <c r="E19" s="11"/>
      <c r="F19" s="35"/>
      <c r="G19" s="36"/>
    </row>
    <row r="20" spans="2:7" ht="16.5">
      <c r="B20" s="382" t="s">
        <v>67</v>
      </c>
      <c r="C20" s="383"/>
      <c r="D20" s="11">
        <v>134</v>
      </c>
      <c r="E20" s="11"/>
      <c r="F20" s="35"/>
      <c r="G20" s="36"/>
    </row>
    <row r="21" spans="2:7" ht="16.5">
      <c r="B21" s="382" t="s">
        <v>68</v>
      </c>
      <c r="C21" s="383"/>
      <c r="D21" s="11">
        <v>135</v>
      </c>
      <c r="E21" s="11" t="s">
        <v>114</v>
      </c>
      <c r="F21" s="35">
        <v>0</v>
      </c>
      <c r="G21" s="36"/>
    </row>
    <row r="22" spans="2:7" ht="16.5">
      <c r="B22" s="382" t="s">
        <v>69</v>
      </c>
      <c r="C22" s="383"/>
      <c r="D22" s="11">
        <v>139</v>
      </c>
      <c r="E22" s="11"/>
      <c r="F22" s="35"/>
      <c r="G22" s="36"/>
    </row>
    <row r="23" spans="2:7" ht="17.25">
      <c r="B23" s="378" t="s">
        <v>36</v>
      </c>
      <c r="C23" s="379"/>
      <c r="D23" s="10">
        <v>140</v>
      </c>
      <c r="E23" s="10"/>
      <c r="F23" s="45">
        <f>F24+F25</f>
        <v>781096111</v>
      </c>
      <c r="G23" s="46">
        <f>G24+G25</f>
        <v>227328424</v>
      </c>
    </row>
    <row r="24" spans="2:7" ht="16.5">
      <c r="B24" s="382" t="s">
        <v>70</v>
      </c>
      <c r="C24" s="383"/>
      <c r="D24" s="11">
        <v>141</v>
      </c>
      <c r="E24" s="11" t="s">
        <v>115</v>
      </c>
      <c r="F24" s="35">
        <v>781096111</v>
      </c>
      <c r="G24" s="36">
        <v>227328424</v>
      </c>
    </row>
    <row r="25" spans="2:7" ht="16.5">
      <c r="B25" s="382" t="s">
        <v>71</v>
      </c>
      <c r="C25" s="383"/>
      <c r="D25" s="11">
        <v>149</v>
      </c>
      <c r="E25" s="11"/>
      <c r="F25" s="35"/>
      <c r="G25" s="36"/>
    </row>
    <row r="26" spans="2:7" ht="17.25">
      <c r="B26" s="378" t="s">
        <v>72</v>
      </c>
      <c r="C26" s="379"/>
      <c r="D26" s="10">
        <v>150</v>
      </c>
      <c r="E26" s="10"/>
      <c r="F26" s="45">
        <f>SUM(F27:F30)</f>
        <v>401792147</v>
      </c>
      <c r="G26" s="46">
        <f>SUM(G27:G30)</f>
        <v>147913082</v>
      </c>
    </row>
    <row r="27" spans="2:7" ht="16.5">
      <c r="B27" s="382" t="s">
        <v>73</v>
      </c>
      <c r="C27" s="383"/>
      <c r="D27" s="11">
        <v>151</v>
      </c>
      <c r="E27" s="11"/>
      <c r="F27" s="35">
        <v>283957433</v>
      </c>
      <c r="G27" s="36">
        <v>129708237</v>
      </c>
    </row>
    <row r="28" spans="2:7" ht="16.5">
      <c r="B28" s="382" t="s">
        <v>116</v>
      </c>
      <c r="C28" s="383"/>
      <c r="D28" s="11">
        <v>152</v>
      </c>
      <c r="E28" s="11"/>
      <c r="F28" s="35">
        <v>117834714</v>
      </c>
      <c r="G28" s="36">
        <v>18204845</v>
      </c>
    </row>
    <row r="29" spans="2:7" ht="16.5">
      <c r="B29" s="382" t="s">
        <v>12</v>
      </c>
      <c r="C29" s="383"/>
      <c r="D29" s="11">
        <v>154</v>
      </c>
      <c r="E29" s="11" t="s">
        <v>13</v>
      </c>
      <c r="F29" s="35"/>
      <c r="G29" s="36"/>
    </row>
    <row r="30" spans="2:7" ht="16.5">
      <c r="B30" s="382" t="s">
        <v>14</v>
      </c>
      <c r="C30" s="383"/>
      <c r="D30" s="11">
        <v>158</v>
      </c>
      <c r="E30" s="11"/>
      <c r="F30" s="35"/>
      <c r="G30" s="36"/>
    </row>
    <row r="31" spans="2:7" ht="17.25" thickBot="1">
      <c r="B31" s="373"/>
      <c r="C31" s="374"/>
      <c r="D31" s="13"/>
      <c r="E31" s="13"/>
      <c r="F31" s="47"/>
      <c r="G31" s="48"/>
    </row>
    <row r="32" spans="2:7" ht="18" thickBot="1" thickTop="1">
      <c r="B32" s="14"/>
      <c r="C32" s="14"/>
      <c r="D32" s="15"/>
      <c r="E32" s="15"/>
      <c r="F32" s="49"/>
      <c r="G32" s="49"/>
    </row>
    <row r="33" spans="2:7" ht="18" thickTop="1">
      <c r="B33" s="408" t="s">
        <v>74</v>
      </c>
      <c r="C33" s="409"/>
      <c r="D33" s="377">
        <v>200</v>
      </c>
      <c r="E33" s="26"/>
      <c r="F33" s="370">
        <f>F35+F41+F52+F55+F60</f>
        <v>7168106448</v>
      </c>
      <c r="G33" s="375">
        <f>G35+G41+G52+G55+G60</f>
        <v>5744019388</v>
      </c>
    </row>
    <row r="34" spans="2:7" ht="17.25">
      <c r="B34" s="357" t="s">
        <v>75</v>
      </c>
      <c r="C34" s="350"/>
      <c r="D34" s="361"/>
      <c r="E34" s="69"/>
      <c r="F34" s="360"/>
      <c r="G34" s="362"/>
    </row>
    <row r="35" spans="2:7" ht="17.25">
      <c r="B35" s="410" t="s">
        <v>76</v>
      </c>
      <c r="C35" s="411"/>
      <c r="D35" s="73">
        <v>210</v>
      </c>
      <c r="E35" s="73"/>
      <c r="F35" s="74">
        <f>SUM(F36:F40)</f>
        <v>0</v>
      </c>
      <c r="G35" s="83">
        <f>SUM(G36:G40)</f>
        <v>0</v>
      </c>
    </row>
    <row r="36" spans="2:7" ht="17.25">
      <c r="B36" s="382" t="s">
        <v>77</v>
      </c>
      <c r="C36" s="383"/>
      <c r="D36" s="37">
        <v>211</v>
      </c>
      <c r="E36" s="82"/>
      <c r="F36" s="84"/>
      <c r="G36" s="85"/>
    </row>
    <row r="37" spans="2:7" ht="17.25">
      <c r="B37" s="382" t="s">
        <v>117</v>
      </c>
      <c r="C37" s="383"/>
      <c r="D37" s="37">
        <v>212</v>
      </c>
      <c r="E37" s="82"/>
      <c r="F37" s="84"/>
      <c r="G37" s="85"/>
    </row>
    <row r="38" spans="2:7" ht="17.25">
      <c r="B38" s="382" t="s">
        <v>120</v>
      </c>
      <c r="C38" s="383"/>
      <c r="D38" s="37">
        <v>213</v>
      </c>
      <c r="E38" s="37" t="s">
        <v>121</v>
      </c>
      <c r="F38" s="86"/>
      <c r="G38" s="85"/>
    </row>
    <row r="39" spans="2:7" ht="17.25">
      <c r="B39" s="382" t="s">
        <v>118</v>
      </c>
      <c r="C39" s="383"/>
      <c r="D39" s="37">
        <v>218</v>
      </c>
      <c r="E39" s="37" t="s">
        <v>122</v>
      </c>
      <c r="F39" s="84"/>
      <c r="G39" s="85"/>
    </row>
    <row r="40" spans="2:7" ht="17.25">
      <c r="B40" s="382" t="s">
        <v>119</v>
      </c>
      <c r="C40" s="383"/>
      <c r="D40" s="37">
        <v>219</v>
      </c>
      <c r="E40" s="82"/>
      <c r="F40" s="84"/>
      <c r="G40" s="85"/>
    </row>
    <row r="41" spans="2:7" ht="17.25">
      <c r="B41" s="378" t="s">
        <v>78</v>
      </c>
      <c r="C41" s="379"/>
      <c r="D41" s="10">
        <v>220</v>
      </c>
      <c r="E41" s="10"/>
      <c r="F41" s="38">
        <f>F42+F45+F48+F51</f>
        <v>7156106448</v>
      </c>
      <c r="G41" s="39">
        <f>G42+G45+G48+G51</f>
        <v>5732019388</v>
      </c>
    </row>
    <row r="42" spans="2:7" ht="16.5">
      <c r="B42" s="382" t="s">
        <v>38</v>
      </c>
      <c r="C42" s="383"/>
      <c r="D42" s="11">
        <v>221</v>
      </c>
      <c r="E42" s="11" t="s">
        <v>123</v>
      </c>
      <c r="F42" s="50">
        <f>F43+F44</f>
        <v>6738338827</v>
      </c>
      <c r="G42" s="51">
        <f>G43+G44</f>
        <v>4283429135</v>
      </c>
    </row>
    <row r="43" spans="2:7" ht="16.5">
      <c r="B43" s="380" t="s">
        <v>39</v>
      </c>
      <c r="C43" s="381"/>
      <c r="D43" s="11">
        <v>222</v>
      </c>
      <c r="E43" s="11"/>
      <c r="F43" s="35">
        <v>6837426123</v>
      </c>
      <c r="G43" s="36">
        <v>4382516431</v>
      </c>
    </row>
    <row r="44" spans="2:7" ht="16.5">
      <c r="B44" s="380" t="s">
        <v>40</v>
      </c>
      <c r="C44" s="381"/>
      <c r="D44" s="11">
        <v>223</v>
      </c>
      <c r="E44" s="11"/>
      <c r="F44" s="35">
        <v>-99087296</v>
      </c>
      <c r="G44" s="36">
        <v>-99087296</v>
      </c>
    </row>
    <row r="45" spans="2:7" ht="16.5">
      <c r="B45" s="382" t="s">
        <v>41</v>
      </c>
      <c r="C45" s="383"/>
      <c r="D45" s="11">
        <v>224</v>
      </c>
      <c r="E45" s="11" t="s">
        <v>124</v>
      </c>
      <c r="F45" s="50">
        <f>F46+F47</f>
        <v>0</v>
      </c>
      <c r="G45" s="51">
        <f>G46+G47</f>
        <v>0</v>
      </c>
    </row>
    <row r="46" spans="2:7" ht="16.5">
      <c r="B46" s="380" t="s">
        <v>39</v>
      </c>
      <c r="C46" s="381"/>
      <c r="D46" s="11">
        <v>225</v>
      </c>
      <c r="E46" s="11"/>
      <c r="F46" s="35"/>
      <c r="G46" s="36"/>
    </row>
    <row r="47" spans="2:7" ht="16.5">
      <c r="B47" s="380" t="s">
        <v>40</v>
      </c>
      <c r="C47" s="381"/>
      <c r="D47" s="11">
        <v>226</v>
      </c>
      <c r="E47" s="11"/>
      <c r="F47" s="35"/>
      <c r="G47" s="36"/>
    </row>
    <row r="48" spans="2:7" ht="16.5">
      <c r="B48" s="382" t="s">
        <v>42</v>
      </c>
      <c r="C48" s="383"/>
      <c r="D48" s="11">
        <v>227</v>
      </c>
      <c r="E48" s="11" t="s">
        <v>125</v>
      </c>
      <c r="F48" s="50">
        <f>F49+F50</f>
        <v>0</v>
      </c>
      <c r="G48" s="51">
        <f>G49+G50</f>
        <v>0</v>
      </c>
    </row>
    <row r="49" spans="2:7" ht="16.5">
      <c r="B49" s="380" t="s">
        <v>39</v>
      </c>
      <c r="C49" s="381"/>
      <c r="D49" s="11">
        <v>228</v>
      </c>
      <c r="E49" s="11"/>
      <c r="F49" s="35"/>
      <c r="G49" s="36"/>
    </row>
    <row r="50" spans="2:7" ht="16.5">
      <c r="B50" s="380" t="s">
        <v>40</v>
      </c>
      <c r="C50" s="381"/>
      <c r="D50" s="11">
        <v>229</v>
      </c>
      <c r="E50" s="11"/>
      <c r="F50" s="35"/>
      <c r="G50" s="36"/>
    </row>
    <row r="51" spans="2:7" ht="16.5">
      <c r="B51" s="382" t="s">
        <v>79</v>
      </c>
      <c r="C51" s="383"/>
      <c r="D51" s="11">
        <v>230</v>
      </c>
      <c r="E51" s="11" t="s">
        <v>126</v>
      </c>
      <c r="F51" s="35">
        <v>417767621</v>
      </c>
      <c r="G51" s="36">
        <v>1448590253</v>
      </c>
    </row>
    <row r="52" spans="2:7" ht="17.25">
      <c r="B52" s="378" t="s">
        <v>80</v>
      </c>
      <c r="C52" s="379"/>
      <c r="D52" s="10">
        <v>240</v>
      </c>
      <c r="E52" s="11" t="s">
        <v>127</v>
      </c>
      <c r="F52" s="50">
        <f>F53+F54</f>
        <v>0</v>
      </c>
      <c r="G52" s="51">
        <f>G53+G54</f>
        <v>0</v>
      </c>
    </row>
    <row r="53" spans="2:7" ht="16.5">
      <c r="B53" s="380" t="s">
        <v>39</v>
      </c>
      <c r="C53" s="381"/>
      <c r="D53" s="11">
        <v>241</v>
      </c>
      <c r="E53" s="11"/>
      <c r="F53" s="35"/>
      <c r="G53" s="36"/>
    </row>
    <row r="54" spans="2:7" ht="17.25">
      <c r="B54" s="380" t="s">
        <v>40</v>
      </c>
      <c r="C54" s="381"/>
      <c r="D54" s="11">
        <v>242</v>
      </c>
      <c r="E54" s="10"/>
      <c r="F54" s="38"/>
      <c r="G54" s="39"/>
    </row>
    <row r="55" spans="2:7" ht="17.25">
      <c r="B55" s="378" t="s">
        <v>81</v>
      </c>
      <c r="C55" s="379"/>
      <c r="D55" s="10">
        <v>250</v>
      </c>
      <c r="E55" s="10"/>
      <c r="F55" s="45">
        <f>SUM(F56:F59)</f>
        <v>0</v>
      </c>
      <c r="G55" s="46">
        <f>SUM(G56:G59)</f>
        <v>0</v>
      </c>
    </row>
    <row r="56" spans="2:7" ht="16.5">
      <c r="B56" s="382" t="s">
        <v>82</v>
      </c>
      <c r="C56" s="383"/>
      <c r="D56" s="11">
        <v>251</v>
      </c>
      <c r="E56" s="11"/>
      <c r="F56" s="35"/>
      <c r="G56" s="36"/>
    </row>
    <row r="57" spans="2:7" ht="16.5">
      <c r="B57" s="382" t="s">
        <v>83</v>
      </c>
      <c r="C57" s="383"/>
      <c r="D57" s="11">
        <v>252</v>
      </c>
      <c r="E57" s="11"/>
      <c r="F57" s="35"/>
      <c r="G57" s="36"/>
    </row>
    <row r="58" spans="2:7" ht="16.5">
      <c r="B58" s="382" t="s">
        <v>43</v>
      </c>
      <c r="C58" s="383"/>
      <c r="D58" s="11">
        <v>258</v>
      </c>
      <c r="E58" s="11" t="s">
        <v>128</v>
      </c>
      <c r="F58" s="35"/>
      <c r="G58" s="36"/>
    </row>
    <row r="59" spans="2:7" ht="16.5">
      <c r="B59" s="382" t="s">
        <v>84</v>
      </c>
      <c r="C59" s="383"/>
      <c r="D59" s="11">
        <v>259</v>
      </c>
      <c r="E59" s="11"/>
      <c r="F59" s="35"/>
      <c r="G59" s="36"/>
    </row>
    <row r="60" spans="2:7" ht="17.25">
      <c r="B60" s="378" t="s">
        <v>85</v>
      </c>
      <c r="C60" s="379"/>
      <c r="D60" s="10">
        <v>260</v>
      </c>
      <c r="E60" s="10"/>
      <c r="F60" s="45">
        <f>SUM(F61:F63)</f>
        <v>12000000</v>
      </c>
      <c r="G60" s="46">
        <f>SUM(G61:G63)</f>
        <v>12000000</v>
      </c>
    </row>
    <row r="61" spans="2:7" ht="17.25">
      <c r="B61" s="382" t="s">
        <v>86</v>
      </c>
      <c r="C61" s="383"/>
      <c r="D61" s="11">
        <v>261</v>
      </c>
      <c r="E61" s="11" t="s">
        <v>129</v>
      </c>
      <c r="F61" s="38"/>
      <c r="G61" s="39"/>
    </row>
    <row r="62" spans="2:7" ht="17.25">
      <c r="B62" s="382" t="s">
        <v>87</v>
      </c>
      <c r="C62" s="383"/>
      <c r="D62" s="11">
        <v>262</v>
      </c>
      <c r="E62" s="11" t="s">
        <v>130</v>
      </c>
      <c r="F62" s="38"/>
      <c r="G62" s="39"/>
    </row>
    <row r="63" spans="2:7" ht="18" thickBot="1">
      <c r="B63" s="373" t="s">
        <v>88</v>
      </c>
      <c r="C63" s="374"/>
      <c r="D63" s="13">
        <v>268</v>
      </c>
      <c r="E63" s="75"/>
      <c r="F63" s="47">
        <v>12000000</v>
      </c>
      <c r="G63" s="48">
        <v>12000000</v>
      </c>
    </row>
    <row r="64" spans="2:7" ht="18.75" thickBot="1" thickTop="1">
      <c r="B64" s="396" t="s">
        <v>44</v>
      </c>
      <c r="C64" s="397"/>
      <c r="D64" s="6">
        <v>270</v>
      </c>
      <c r="E64" s="6"/>
      <c r="F64" s="52">
        <f>F8+F33</f>
        <v>9502242604</v>
      </c>
      <c r="G64" s="53">
        <f>G8+G33</f>
        <v>7551390439</v>
      </c>
    </row>
    <row r="65" ht="15.75" thickBot="1" thickTop="1"/>
    <row r="66" spans="2:7" ht="36" thickBot="1" thickTop="1">
      <c r="B66" s="354" t="s">
        <v>29</v>
      </c>
      <c r="C66" s="268"/>
      <c r="D66" s="19" t="s">
        <v>28</v>
      </c>
      <c r="E66" s="29" t="s">
        <v>64</v>
      </c>
      <c r="F66" s="55" t="s">
        <v>90</v>
      </c>
      <c r="G66" s="56" t="s">
        <v>89</v>
      </c>
    </row>
    <row r="67" spans="2:7" ht="18.75" thickBot="1" thickTop="1">
      <c r="B67" s="541">
        <v>1</v>
      </c>
      <c r="C67" s="542"/>
      <c r="D67" s="20">
        <v>2</v>
      </c>
      <c r="E67" s="20"/>
      <c r="F67" s="57">
        <v>3</v>
      </c>
      <c r="G67" s="58">
        <v>4</v>
      </c>
    </row>
    <row r="68" spans="2:7" ht="18" thickTop="1">
      <c r="B68" s="543" t="s">
        <v>30</v>
      </c>
      <c r="C68" s="544"/>
      <c r="D68" s="377">
        <v>300</v>
      </c>
      <c r="E68" s="26"/>
      <c r="F68" s="370">
        <f>F70+F81</f>
        <v>1034756993</v>
      </c>
      <c r="G68" s="375">
        <f>G70+G81</f>
        <v>671022683</v>
      </c>
    </row>
    <row r="69" spans="2:7" ht="17.25">
      <c r="B69" s="539" t="s">
        <v>91</v>
      </c>
      <c r="C69" s="540"/>
      <c r="D69" s="365"/>
      <c r="E69" s="25"/>
      <c r="F69" s="358"/>
      <c r="G69" s="376"/>
    </row>
    <row r="70" spans="2:7" ht="17.25">
      <c r="B70" s="378" t="s">
        <v>31</v>
      </c>
      <c r="C70" s="379"/>
      <c r="D70" s="10">
        <v>310</v>
      </c>
      <c r="E70" s="10"/>
      <c r="F70" s="99">
        <f>SUM(F71:F79)</f>
        <v>1034756993</v>
      </c>
      <c r="G70" s="46">
        <f>SUM(G71:G79)</f>
        <v>671022683</v>
      </c>
    </row>
    <row r="71" spans="2:7" ht="16.5">
      <c r="B71" s="382" t="s">
        <v>92</v>
      </c>
      <c r="C71" s="383"/>
      <c r="D71" s="11">
        <v>311</v>
      </c>
      <c r="E71" s="11" t="s">
        <v>132</v>
      </c>
      <c r="F71" s="35">
        <v>540000000</v>
      </c>
      <c r="G71" s="36">
        <v>540000000</v>
      </c>
    </row>
    <row r="72" spans="2:7" ht="16.5">
      <c r="B72" s="382" t="s">
        <v>93</v>
      </c>
      <c r="C72" s="383"/>
      <c r="D72" s="11">
        <v>312</v>
      </c>
      <c r="E72" s="11"/>
      <c r="F72" s="35">
        <v>480531023</v>
      </c>
      <c r="G72" s="36">
        <v>123796713</v>
      </c>
    </row>
    <row r="73" spans="2:7" ht="16.5">
      <c r="B73" s="382" t="s">
        <v>94</v>
      </c>
      <c r="C73" s="383"/>
      <c r="D73" s="11">
        <v>313</v>
      </c>
      <c r="E73" s="11"/>
      <c r="F73" s="35">
        <v>7000000</v>
      </c>
      <c r="G73" s="36"/>
    </row>
    <row r="74" spans="2:7" ht="16.5">
      <c r="B74" s="382" t="s">
        <v>95</v>
      </c>
      <c r="C74" s="383"/>
      <c r="D74" s="11">
        <v>314</v>
      </c>
      <c r="E74" s="11" t="s">
        <v>133</v>
      </c>
      <c r="F74" s="35">
        <v>7225970</v>
      </c>
      <c r="G74" s="36">
        <v>7225970</v>
      </c>
    </row>
    <row r="75" spans="2:7" ht="16.5">
      <c r="B75" s="382" t="s">
        <v>131</v>
      </c>
      <c r="C75" s="383"/>
      <c r="D75" s="11">
        <v>315</v>
      </c>
      <c r="E75" s="11"/>
      <c r="F75" s="35">
        <v>0</v>
      </c>
      <c r="G75" s="36">
        <v>0</v>
      </c>
    </row>
    <row r="76" spans="2:7" ht="16.5">
      <c r="B76" s="382" t="s">
        <v>96</v>
      </c>
      <c r="C76" s="383"/>
      <c r="D76" s="11">
        <v>316</v>
      </c>
      <c r="E76" s="11" t="s">
        <v>134</v>
      </c>
      <c r="F76" s="35"/>
      <c r="G76" s="36"/>
    </row>
    <row r="77" spans="2:7" ht="16.5">
      <c r="B77" s="382" t="s">
        <v>97</v>
      </c>
      <c r="C77" s="383"/>
      <c r="D77" s="11">
        <v>317</v>
      </c>
      <c r="E77" s="11"/>
      <c r="F77" s="35"/>
      <c r="G77" s="36"/>
    </row>
    <row r="78" spans="2:7" ht="16.5">
      <c r="B78" s="382" t="s">
        <v>98</v>
      </c>
      <c r="C78" s="383"/>
      <c r="D78" s="11">
        <v>318</v>
      </c>
      <c r="E78" s="11"/>
      <c r="F78" s="68"/>
      <c r="G78" s="67"/>
    </row>
    <row r="79" spans="2:7" ht="16.5">
      <c r="B79" s="382" t="s">
        <v>135</v>
      </c>
      <c r="C79" s="383"/>
      <c r="D79" s="11">
        <v>319</v>
      </c>
      <c r="E79" s="11" t="s">
        <v>136</v>
      </c>
      <c r="F79" s="35">
        <v>0</v>
      </c>
      <c r="G79" s="36"/>
    </row>
    <row r="80" spans="2:7" ht="16.5">
      <c r="B80" s="382" t="s">
        <v>138</v>
      </c>
      <c r="C80" s="383"/>
      <c r="D80" s="11">
        <v>320</v>
      </c>
      <c r="E80" s="11"/>
      <c r="F80" s="35"/>
      <c r="G80" s="36"/>
    </row>
    <row r="81" spans="2:7" ht="17.25">
      <c r="B81" s="378" t="s">
        <v>34</v>
      </c>
      <c r="C81" s="379"/>
      <c r="D81" s="10">
        <v>330</v>
      </c>
      <c r="E81" s="10"/>
      <c r="F81" s="45">
        <f>SUM(F82:F88)</f>
        <v>0</v>
      </c>
      <c r="G81" s="46">
        <f>SUM(G82:G88)</f>
        <v>0</v>
      </c>
    </row>
    <row r="82" spans="2:7" ht="16.5">
      <c r="B82" s="382" t="s">
        <v>99</v>
      </c>
      <c r="C82" s="383"/>
      <c r="D82" s="11">
        <v>331</v>
      </c>
      <c r="E82" s="11"/>
      <c r="F82" s="35"/>
      <c r="G82" s="36"/>
    </row>
    <row r="83" spans="2:7" ht="16.5">
      <c r="B83" s="382" t="s">
        <v>100</v>
      </c>
      <c r="C83" s="383"/>
      <c r="D83" s="11">
        <v>332</v>
      </c>
      <c r="E83" s="11" t="s">
        <v>137</v>
      </c>
      <c r="F83" s="35"/>
      <c r="G83" s="36"/>
    </row>
    <row r="84" spans="2:7" ht="16.5">
      <c r="B84" s="382" t="s">
        <v>101</v>
      </c>
      <c r="C84" s="383"/>
      <c r="D84" s="11">
        <v>333</v>
      </c>
      <c r="E84" s="11"/>
      <c r="F84" s="35"/>
      <c r="G84" s="36"/>
    </row>
    <row r="85" spans="2:7" ht="16.5">
      <c r="B85" s="382" t="s">
        <v>102</v>
      </c>
      <c r="C85" s="383"/>
      <c r="D85" s="11">
        <v>334</v>
      </c>
      <c r="E85" s="11" t="s">
        <v>139</v>
      </c>
      <c r="F85" s="35">
        <v>0</v>
      </c>
      <c r="G85" s="36">
        <v>0</v>
      </c>
    </row>
    <row r="86" spans="2:7" ht="16.5">
      <c r="B86" s="382" t="s">
        <v>103</v>
      </c>
      <c r="C86" s="383"/>
      <c r="D86" s="11">
        <v>335</v>
      </c>
      <c r="E86" s="11" t="s">
        <v>130</v>
      </c>
      <c r="F86" s="35"/>
      <c r="G86" s="36"/>
    </row>
    <row r="87" spans="2:7" ht="16.5">
      <c r="B87" s="382" t="s">
        <v>140</v>
      </c>
      <c r="C87" s="383"/>
      <c r="D87" s="11">
        <v>336</v>
      </c>
      <c r="E87" s="11"/>
      <c r="F87" s="35"/>
      <c r="G87" s="36"/>
    </row>
    <row r="88" spans="2:7" ht="17.25" thickBot="1">
      <c r="B88" s="373" t="s">
        <v>141</v>
      </c>
      <c r="C88" s="374"/>
      <c r="D88" s="13">
        <v>337</v>
      </c>
      <c r="E88" s="13"/>
      <c r="F88" s="47"/>
      <c r="G88" s="48"/>
    </row>
    <row r="89" ht="15" thickTop="1"/>
    <row r="90" ht="15" thickBot="1"/>
    <row r="91" spans="2:7" ht="18" thickTop="1">
      <c r="B91" s="543" t="s">
        <v>104</v>
      </c>
      <c r="C91" s="544"/>
      <c r="D91" s="377">
        <v>400</v>
      </c>
      <c r="E91" s="26"/>
      <c r="F91" s="370">
        <f>F93+F105</f>
        <v>8467485611</v>
      </c>
      <c r="G91" s="375">
        <f>G93+G105</f>
        <v>6880367756</v>
      </c>
    </row>
    <row r="92" spans="2:7" ht="17.25">
      <c r="B92" s="545" t="s">
        <v>55</v>
      </c>
      <c r="C92" s="546"/>
      <c r="D92" s="361"/>
      <c r="E92" s="69"/>
      <c r="F92" s="360"/>
      <c r="G92" s="362"/>
    </row>
    <row r="93" spans="2:7" ht="17.25">
      <c r="B93" s="384" t="s">
        <v>105</v>
      </c>
      <c r="C93" s="371"/>
      <c r="D93" s="70">
        <v>410</v>
      </c>
      <c r="E93" s="70"/>
      <c r="F93" s="71">
        <f>SUM(F94:F104)</f>
        <v>8467485611</v>
      </c>
      <c r="G93" s="72">
        <f>SUM(G94:G104)</f>
        <v>6880367756</v>
      </c>
    </row>
    <row r="94" spans="2:7" ht="16.5">
      <c r="B94" s="382" t="s">
        <v>106</v>
      </c>
      <c r="C94" s="383"/>
      <c r="D94" s="11">
        <v>411</v>
      </c>
      <c r="E94" s="11"/>
      <c r="F94" s="35">
        <v>9314625205</v>
      </c>
      <c r="G94" s="36">
        <v>7771708400</v>
      </c>
    </row>
    <row r="95" spans="2:7" ht="16.5">
      <c r="B95" s="382" t="s">
        <v>107</v>
      </c>
      <c r="C95" s="383"/>
      <c r="D95" s="11">
        <v>412</v>
      </c>
      <c r="E95" s="11"/>
      <c r="F95" s="35"/>
      <c r="G95" s="36"/>
    </row>
    <row r="96" spans="2:7" ht="16.5">
      <c r="B96" s="382" t="s">
        <v>142</v>
      </c>
      <c r="C96" s="383"/>
      <c r="D96" s="11">
        <v>413</v>
      </c>
      <c r="E96" s="11"/>
      <c r="F96" s="35"/>
      <c r="G96" s="36"/>
    </row>
    <row r="97" spans="2:7" ht="16.5">
      <c r="B97" s="382" t="s">
        <v>143</v>
      </c>
      <c r="C97" s="383"/>
      <c r="D97" s="11">
        <v>414</v>
      </c>
      <c r="E97" s="11"/>
      <c r="F97" s="35"/>
      <c r="G97" s="36"/>
    </row>
    <row r="98" spans="2:7" ht="16.5">
      <c r="B98" s="382" t="s">
        <v>144</v>
      </c>
      <c r="C98" s="383"/>
      <c r="D98" s="11">
        <v>415</v>
      </c>
      <c r="E98" s="11"/>
      <c r="F98" s="35"/>
      <c r="G98" s="36"/>
    </row>
    <row r="99" spans="2:9" ht="16.5">
      <c r="B99" s="382" t="s">
        <v>145</v>
      </c>
      <c r="C99" s="383"/>
      <c r="D99" s="11">
        <v>416</v>
      </c>
      <c r="E99" s="11"/>
      <c r="F99" s="35"/>
      <c r="G99" s="36">
        <v>0</v>
      </c>
      <c r="H99" s="40"/>
      <c r="I99" s="40">
        <f>G99*0.1</f>
        <v>0</v>
      </c>
    </row>
    <row r="100" spans="2:9" ht="16.5">
      <c r="B100" s="382" t="s">
        <v>146</v>
      </c>
      <c r="C100" s="383"/>
      <c r="D100" s="11">
        <v>417</v>
      </c>
      <c r="E100" s="11"/>
      <c r="F100" s="35"/>
      <c r="G100" s="36"/>
      <c r="H100" s="40"/>
      <c r="I100" s="40"/>
    </row>
    <row r="101" spans="2:9" ht="16.5">
      <c r="B101" s="382" t="s">
        <v>147</v>
      </c>
      <c r="C101" s="383"/>
      <c r="D101" s="11">
        <v>418</v>
      </c>
      <c r="E101" s="11"/>
      <c r="F101" s="35"/>
      <c r="G101" s="36"/>
      <c r="H101" s="40"/>
      <c r="I101" s="40"/>
    </row>
    <row r="102" spans="2:9" ht="16.5">
      <c r="B102" s="382" t="s">
        <v>148</v>
      </c>
      <c r="C102" s="383"/>
      <c r="D102" s="11">
        <v>419</v>
      </c>
      <c r="E102" s="11"/>
      <c r="F102" s="35"/>
      <c r="G102" s="36"/>
      <c r="H102" s="40"/>
      <c r="I102" s="40"/>
    </row>
    <row r="103" spans="2:9" ht="16.5">
      <c r="B103" s="382" t="s">
        <v>149</v>
      </c>
      <c r="C103" s="383"/>
      <c r="D103" s="11">
        <v>420</v>
      </c>
      <c r="E103" s="11"/>
      <c r="F103" s="35">
        <v>-847139594</v>
      </c>
      <c r="G103" s="36">
        <v>-891340644</v>
      </c>
      <c r="H103" s="40">
        <f>F103*0.1</f>
        <v>-84713959.4</v>
      </c>
      <c r="I103" s="40">
        <f>G103*0.1</f>
        <v>-89134064.4</v>
      </c>
    </row>
    <row r="104" spans="2:9" ht="16.5">
      <c r="B104" s="382" t="s">
        <v>150</v>
      </c>
      <c r="C104" s="383"/>
      <c r="D104" s="11">
        <v>421</v>
      </c>
      <c r="E104" s="11"/>
      <c r="F104" s="35"/>
      <c r="G104" s="36"/>
      <c r="H104" s="40">
        <f>SUM(H99:H103)</f>
        <v>-84713959.4</v>
      </c>
      <c r="I104" s="40">
        <f>SUM(I99:I103)</f>
        <v>-89134064.4</v>
      </c>
    </row>
    <row r="105" spans="2:7" ht="17.25">
      <c r="B105" s="378" t="s">
        <v>50</v>
      </c>
      <c r="C105" s="379"/>
      <c r="D105" s="10">
        <v>430</v>
      </c>
      <c r="E105" s="10"/>
      <c r="F105" s="45">
        <f>SUM(F106:F108)</f>
        <v>0</v>
      </c>
      <c r="G105" s="46">
        <f>SUM(G106:G108)</f>
        <v>0</v>
      </c>
    </row>
    <row r="106" spans="2:7" ht="16.5">
      <c r="B106" s="382" t="s">
        <v>51</v>
      </c>
      <c r="C106" s="383"/>
      <c r="D106" s="11">
        <v>431</v>
      </c>
      <c r="E106" s="11"/>
      <c r="F106" s="35"/>
      <c r="G106" s="36"/>
    </row>
    <row r="107" spans="2:7" ht="16.5">
      <c r="B107" s="382" t="s">
        <v>151</v>
      </c>
      <c r="C107" s="383"/>
      <c r="D107" s="11">
        <v>432</v>
      </c>
      <c r="E107" s="11" t="s">
        <v>152</v>
      </c>
      <c r="F107" s="35"/>
      <c r="G107" s="36"/>
    </row>
    <row r="108" spans="2:7" ht="17.25" thickBot="1">
      <c r="B108" s="373" t="s">
        <v>37</v>
      </c>
      <c r="C108" s="374"/>
      <c r="D108" s="13">
        <v>433</v>
      </c>
      <c r="E108" s="13"/>
      <c r="F108" s="47"/>
      <c r="G108" s="48"/>
    </row>
    <row r="109" spans="2:8" ht="18.75" thickBot="1" thickTop="1">
      <c r="B109" s="547" t="s">
        <v>45</v>
      </c>
      <c r="C109" s="548"/>
      <c r="D109" s="6">
        <v>440</v>
      </c>
      <c r="E109" s="6"/>
      <c r="F109" s="52">
        <f>F68+F91</f>
        <v>9502242604</v>
      </c>
      <c r="G109" s="53">
        <f>G68+G91</f>
        <v>7551390439</v>
      </c>
      <c r="H109" s="40"/>
    </row>
    <row r="110" spans="2:7" ht="15" thickTop="1">
      <c r="B110" s="93"/>
      <c r="C110" s="93"/>
      <c r="D110" s="93"/>
      <c r="E110" s="93"/>
      <c r="F110" s="94">
        <f>F109-F64</f>
        <v>0</v>
      </c>
      <c r="G110" s="94">
        <f>G109-G64</f>
        <v>0</v>
      </c>
    </row>
    <row r="111" spans="2:7" ht="21.75" thickBot="1">
      <c r="B111" s="398" t="s">
        <v>49</v>
      </c>
      <c r="C111" s="398"/>
      <c r="D111" s="398"/>
      <c r="E111" s="398"/>
      <c r="F111" s="398"/>
      <c r="G111" s="398"/>
    </row>
    <row r="112" spans="2:7" ht="36" thickBot="1" thickTop="1">
      <c r="B112" s="354" t="s">
        <v>27</v>
      </c>
      <c r="C112" s="349"/>
      <c r="D112" s="268"/>
      <c r="E112" s="29" t="s">
        <v>64</v>
      </c>
      <c r="F112" s="55" t="s">
        <v>47</v>
      </c>
      <c r="G112" s="56" t="s">
        <v>48</v>
      </c>
    </row>
    <row r="113" spans="2:7" ht="17.25" thickTop="1">
      <c r="B113" s="236" t="s">
        <v>19</v>
      </c>
      <c r="C113" s="237"/>
      <c r="D113" s="385"/>
      <c r="E113" s="27"/>
      <c r="F113" s="62">
        <v>0</v>
      </c>
      <c r="G113" s="63">
        <v>0</v>
      </c>
    </row>
    <row r="114" spans="2:7" ht="16.5">
      <c r="B114" s="386" t="s">
        <v>46</v>
      </c>
      <c r="C114" s="387"/>
      <c r="D114" s="388"/>
      <c r="E114" s="23"/>
      <c r="F114" s="35">
        <v>0</v>
      </c>
      <c r="G114" s="64">
        <v>0</v>
      </c>
    </row>
    <row r="115" spans="2:7" ht="16.5">
      <c r="B115" s="386" t="s">
        <v>154</v>
      </c>
      <c r="C115" s="387"/>
      <c r="D115" s="388"/>
      <c r="E115" s="23"/>
      <c r="F115" s="35">
        <v>0</v>
      </c>
      <c r="G115" s="64">
        <v>0</v>
      </c>
    </row>
    <row r="116" spans="2:7" ht="16.5">
      <c r="B116" s="386" t="s">
        <v>52</v>
      </c>
      <c r="C116" s="387"/>
      <c r="D116" s="388"/>
      <c r="E116" s="23"/>
      <c r="F116" s="35">
        <v>0</v>
      </c>
      <c r="G116" s="64">
        <v>0</v>
      </c>
    </row>
    <row r="117" spans="2:7" ht="16.5">
      <c r="B117" s="386" t="s">
        <v>53</v>
      </c>
      <c r="C117" s="387"/>
      <c r="D117" s="388"/>
      <c r="E117" s="23"/>
      <c r="F117" s="35">
        <v>0</v>
      </c>
      <c r="G117" s="64">
        <v>0</v>
      </c>
    </row>
    <row r="118" spans="2:7" ht="16.5">
      <c r="B118" s="386" t="s">
        <v>153</v>
      </c>
      <c r="C118" s="387"/>
      <c r="D118" s="388"/>
      <c r="E118" s="28"/>
      <c r="F118" s="59">
        <v>0</v>
      </c>
      <c r="G118" s="65">
        <v>0</v>
      </c>
    </row>
    <row r="119" spans="2:7" ht="17.25" thickBot="1">
      <c r="B119" s="390" t="s">
        <v>20</v>
      </c>
      <c r="C119" s="391"/>
      <c r="D119" s="392"/>
      <c r="E119" s="22"/>
      <c r="F119" s="47">
        <v>0</v>
      </c>
      <c r="G119" s="66">
        <v>0</v>
      </c>
    </row>
    <row r="120" spans="2:7" ht="17.25" thickTop="1">
      <c r="B120" s="531" t="s">
        <v>58</v>
      </c>
      <c r="C120" s="531"/>
      <c r="D120" s="531"/>
      <c r="E120" s="531"/>
      <c r="F120" s="531"/>
      <c r="G120" s="531"/>
    </row>
    <row r="121" spans="2:7" ht="16.5">
      <c r="B121" s="530" t="s">
        <v>57</v>
      </c>
      <c r="C121" s="530"/>
      <c r="D121" s="530"/>
      <c r="E121" s="530"/>
      <c r="F121" s="530"/>
      <c r="G121" s="530"/>
    </row>
    <row r="122" spans="6:7" ht="16.5">
      <c r="F122" s="389" t="s">
        <v>2</v>
      </c>
      <c r="G122" s="389"/>
    </row>
    <row r="123" spans="2:7" ht="17.25">
      <c r="B123" s="18" t="s">
        <v>59</v>
      </c>
      <c r="C123" s="18"/>
      <c r="D123" s="18" t="s">
        <v>60</v>
      </c>
      <c r="F123" s="353" t="s">
        <v>21</v>
      </c>
      <c r="G123" s="353"/>
    </row>
    <row r="128" spans="2:11" s="78" customFormat="1" ht="18">
      <c r="B128" s="78" t="s">
        <v>22</v>
      </c>
      <c r="D128" s="32"/>
      <c r="E128" s="32"/>
      <c r="F128" s="538" t="s">
        <v>23</v>
      </c>
      <c r="G128" s="538"/>
      <c r="J128" s="98"/>
      <c r="K128" s="98"/>
    </row>
    <row r="129" spans="1:3" ht="14.25">
      <c r="A129" s="372"/>
      <c r="B129" s="372"/>
      <c r="C129" s="34"/>
    </row>
  </sheetData>
  <mergeCells count="131">
    <mergeCell ref="F2:G2"/>
    <mergeCell ref="F1:G1"/>
    <mergeCell ref="B4:G4"/>
    <mergeCell ref="B53:C53"/>
    <mergeCell ref="B9:C9"/>
    <mergeCell ref="B34:C34"/>
    <mergeCell ref="B3:G3"/>
    <mergeCell ref="B6:C6"/>
    <mergeCell ref="B7:C7"/>
    <mergeCell ref="B8:C8"/>
    <mergeCell ref="B80:C80"/>
    <mergeCell ref="B77:C77"/>
    <mergeCell ref="B73:C73"/>
    <mergeCell ref="B70:C70"/>
    <mergeCell ref="B79:C79"/>
    <mergeCell ref="B71:C71"/>
    <mergeCell ref="B106:C106"/>
    <mergeCell ref="B107:C107"/>
    <mergeCell ref="B117:D117"/>
    <mergeCell ref="B118:D118"/>
    <mergeCell ref="B108:C108"/>
    <mergeCell ref="B109:C109"/>
    <mergeCell ref="B111:G111"/>
    <mergeCell ref="B103:C103"/>
    <mergeCell ref="B101:C101"/>
    <mergeCell ref="B104:C104"/>
    <mergeCell ref="B93:C93"/>
    <mergeCell ref="B95:C95"/>
    <mergeCell ref="B97:C97"/>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0:C100"/>
    <mergeCell ref="B96:C96"/>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30:C30"/>
    <mergeCell ref="B41:C41"/>
    <mergeCell ref="B42:C42"/>
    <mergeCell ref="B40:C40"/>
    <mergeCell ref="B37:C37"/>
    <mergeCell ref="B33:C33"/>
    <mergeCell ref="B39:C39"/>
    <mergeCell ref="B35:C35"/>
    <mergeCell ref="B36:C36"/>
    <mergeCell ref="D91:D92"/>
    <mergeCell ref="B84:C84"/>
    <mergeCell ref="B83:C83"/>
    <mergeCell ref="B88:C88"/>
    <mergeCell ref="B85:C85"/>
    <mergeCell ref="B92:C92"/>
    <mergeCell ref="B91:C91"/>
    <mergeCell ref="B86:C86"/>
    <mergeCell ref="B52:C52"/>
    <mergeCell ref="B45:C45"/>
    <mergeCell ref="B38:C38"/>
    <mergeCell ref="B43:C43"/>
    <mergeCell ref="B44:C44"/>
    <mergeCell ref="B64:C64"/>
    <mergeCell ref="B56:C56"/>
    <mergeCell ref="B61:C61"/>
    <mergeCell ref="B66:C66"/>
    <mergeCell ref="B54:C54"/>
    <mergeCell ref="B78:C78"/>
    <mergeCell ref="B74:C74"/>
    <mergeCell ref="B75:C75"/>
    <mergeCell ref="B76:C76"/>
    <mergeCell ref="B63:C63"/>
    <mergeCell ref="B72:C72"/>
    <mergeCell ref="B55:C55"/>
    <mergeCell ref="B67:C67"/>
    <mergeCell ref="B68:C68"/>
    <mergeCell ref="G33:G34"/>
    <mergeCell ref="F33:F34"/>
    <mergeCell ref="D33:D34"/>
    <mergeCell ref="F68:F69"/>
    <mergeCell ref="G68:G69"/>
    <mergeCell ref="D68:D69"/>
    <mergeCell ref="G8:G9"/>
    <mergeCell ref="F8:F9"/>
    <mergeCell ref="D8:D9"/>
    <mergeCell ref="B31:C31"/>
    <mergeCell ref="B27:C27"/>
    <mergeCell ref="B22:C22"/>
    <mergeCell ref="B23:C23"/>
    <mergeCell ref="B24:C24"/>
    <mergeCell ref="B25:C25"/>
    <mergeCell ref="B26:C26"/>
    <mergeCell ref="A129:B129"/>
    <mergeCell ref="B51:C51"/>
    <mergeCell ref="B49:C49"/>
    <mergeCell ref="B50:C50"/>
    <mergeCell ref="B87:C87"/>
    <mergeCell ref="B82:C82"/>
    <mergeCell ref="B62:C62"/>
    <mergeCell ref="B57:C57"/>
    <mergeCell ref="B58:C58"/>
    <mergeCell ref="B59:C59"/>
    <mergeCell ref="B105:C105"/>
    <mergeCell ref="F128:G128"/>
    <mergeCell ref="B46:C46"/>
    <mergeCell ref="B47:C47"/>
    <mergeCell ref="B48:C48"/>
    <mergeCell ref="G91:G92"/>
    <mergeCell ref="B60:C60"/>
    <mergeCell ref="B81:C81"/>
    <mergeCell ref="B69:C69"/>
    <mergeCell ref="F91:F92"/>
  </mergeCells>
  <printOptions/>
  <pageMargins left="0.22" right="0.17" top="0.26" bottom="0.26" header="0.2" footer="0.2"/>
  <pageSetup horizontalDpi="180" verticalDpi="18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129"/>
  <sheetViews>
    <sheetView showGridLines="0" workbookViewId="0" topLeftCell="A1">
      <selection activeCell="G33" sqref="G33:G34"/>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10</v>
      </c>
      <c r="F1" s="536" t="s">
        <v>157</v>
      </c>
      <c r="G1" s="537"/>
    </row>
    <row r="2" spans="2:7" ht="29.25" customHeight="1">
      <c r="B2" s="79" t="s">
        <v>11</v>
      </c>
      <c r="C2" s="21"/>
      <c r="D2" s="21"/>
      <c r="E2" s="21"/>
      <c r="F2" s="549" t="s">
        <v>155</v>
      </c>
      <c r="G2" s="549"/>
    </row>
    <row r="3" spans="2:7" ht="23.25">
      <c r="B3" s="403" t="s">
        <v>156</v>
      </c>
      <c r="C3" s="403"/>
      <c r="D3" s="403"/>
      <c r="E3" s="403"/>
      <c r="F3" s="403"/>
      <c r="G3" s="403"/>
    </row>
    <row r="4" spans="2:7" ht="18">
      <c r="B4" s="417" t="s">
        <v>4</v>
      </c>
      <c r="C4" s="417"/>
      <c r="D4" s="417"/>
      <c r="E4" s="417"/>
      <c r="F4" s="417"/>
      <c r="G4" s="417"/>
    </row>
    <row r="5" ht="20.25" customHeight="1" thickBot="1">
      <c r="G5" s="42" t="s">
        <v>54</v>
      </c>
    </row>
    <row r="6" spans="2:7" ht="36" thickBot="1" thickTop="1">
      <c r="B6" s="355" t="s">
        <v>27</v>
      </c>
      <c r="C6" s="356"/>
      <c r="D6" s="31" t="s">
        <v>28</v>
      </c>
      <c r="E6" s="29" t="s">
        <v>64</v>
      </c>
      <c r="F6" s="80" t="s">
        <v>90</v>
      </c>
      <c r="G6" s="43" t="s">
        <v>47</v>
      </c>
    </row>
    <row r="7" spans="2:7" ht="14.25" customHeight="1" thickBot="1" thickTop="1">
      <c r="B7" s="552">
        <v>1</v>
      </c>
      <c r="C7" s="553"/>
      <c r="D7" s="8">
        <v>2</v>
      </c>
      <c r="E7" s="8">
        <v>3</v>
      </c>
      <c r="F7" s="44">
        <v>4</v>
      </c>
      <c r="G7" s="81">
        <v>5</v>
      </c>
    </row>
    <row r="8" spans="2:7" ht="17.25">
      <c r="B8" s="554" t="s">
        <v>108</v>
      </c>
      <c r="C8" s="555"/>
      <c r="D8" s="369">
        <v>100</v>
      </c>
      <c r="E8" s="24"/>
      <c r="F8" s="367">
        <f>F10+F13+F16+F23+F26</f>
        <v>30000000000</v>
      </c>
      <c r="G8" s="366">
        <f>G10+G13+G16+G23+G26</f>
        <v>30000000000</v>
      </c>
    </row>
    <row r="9" spans="2:7" ht="17.25">
      <c r="B9" s="539" t="s">
        <v>61</v>
      </c>
      <c r="C9" s="540"/>
      <c r="D9" s="365"/>
      <c r="E9" s="25"/>
      <c r="F9" s="368"/>
      <c r="G9" s="376"/>
    </row>
    <row r="10" spans="2:7" ht="17.25">
      <c r="B10" s="556" t="s">
        <v>109</v>
      </c>
      <c r="C10" s="557"/>
      <c r="D10" s="10">
        <v>110</v>
      </c>
      <c r="E10" s="10"/>
      <c r="F10" s="45">
        <f>SUM(F11:F12)</f>
        <v>10095940000</v>
      </c>
      <c r="G10" s="46">
        <f>SUM(G11:G12)</f>
        <v>10095940000</v>
      </c>
    </row>
    <row r="11" spans="2:7" ht="16.5">
      <c r="B11" s="386" t="s">
        <v>62</v>
      </c>
      <c r="C11" s="388"/>
      <c r="D11" s="11">
        <v>111</v>
      </c>
      <c r="E11" s="11" t="s">
        <v>110</v>
      </c>
      <c r="F11" s="35">
        <v>10095940000</v>
      </c>
      <c r="G11" s="36">
        <v>10095940000</v>
      </c>
    </row>
    <row r="12" spans="2:7" ht="16.5">
      <c r="B12" s="386" t="s">
        <v>63</v>
      </c>
      <c r="C12" s="388"/>
      <c r="D12" s="11">
        <v>112</v>
      </c>
      <c r="E12" s="11"/>
      <c r="F12" s="35"/>
      <c r="G12" s="36"/>
    </row>
    <row r="13" spans="2:7" ht="17.25">
      <c r="B13" s="556" t="s">
        <v>32</v>
      </c>
      <c r="C13" s="557"/>
      <c r="D13" s="10">
        <v>120</v>
      </c>
      <c r="E13" s="11" t="s">
        <v>111</v>
      </c>
      <c r="F13" s="45">
        <f>F14+F15</f>
        <v>0</v>
      </c>
      <c r="G13" s="46">
        <f>G14+G15</f>
        <v>0</v>
      </c>
    </row>
    <row r="14" spans="2:7" ht="16.5">
      <c r="B14" s="386" t="s">
        <v>65</v>
      </c>
      <c r="C14" s="388"/>
      <c r="D14" s="11">
        <v>121</v>
      </c>
      <c r="E14" s="11"/>
      <c r="F14" s="35"/>
      <c r="G14" s="36"/>
    </row>
    <row r="15" spans="2:7" ht="16.5">
      <c r="B15" s="386" t="s">
        <v>66</v>
      </c>
      <c r="C15" s="388"/>
      <c r="D15" s="11">
        <v>129</v>
      </c>
      <c r="E15" s="11"/>
      <c r="F15" s="35"/>
      <c r="G15" s="36"/>
    </row>
    <row r="16" spans="2:7" ht="17.25">
      <c r="B16" s="556" t="s">
        <v>113</v>
      </c>
      <c r="C16" s="557"/>
      <c r="D16" s="10">
        <v>130</v>
      </c>
      <c r="E16" s="10"/>
      <c r="F16" s="45">
        <f>SUM(F17:F22)</f>
        <v>19904060000</v>
      </c>
      <c r="G16" s="46">
        <f>SUM(G17:G22)</f>
        <v>19904060000</v>
      </c>
    </row>
    <row r="17" spans="2:7" ht="16.5">
      <c r="B17" s="386" t="s">
        <v>33</v>
      </c>
      <c r="C17" s="388"/>
      <c r="D17" s="11">
        <v>131</v>
      </c>
      <c r="E17" s="11"/>
      <c r="F17" s="35"/>
      <c r="G17" s="36"/>
    </row>
    <row r="18" spans="2:7" ht="16.5">
      <c r="B18" s="382" t="s">
        <v>35</v>
      </c>
      <c r="C18" s="383"/>
      <c r="D18" s="11">
        <v>132</v>
      </c>
      <c r="E18" s="11"/>
      <c r="F18" s="35">
        <f>30000000000-F11</f>
        <v>19904060000</v>
      </c>
      <c r="G18" s="36">
        <v>19904060000</v>
      </c>
    </row>
    <row r="19" spans="2:7" ht="16.5">
      <c r="B19" s="386" t="s">
        <v>112</v>
      </c>
      <c r="C19" s="388"/>
      <c r="D19" s="11">
        <v>133</v>
      </c>
      <c r="E19" s="11"/>
      <c r="F19" s="35"/>
      <c r="G19" s="36"/>
    </row>
    <row r="20" spans="2:7" ht="16.5">
      <c r="B20" s="386" t="s">
        <v>67</v>
      </c>
      <c r="C20" s="388"/>
      <c r="D20" s="11">
        <v>134</v>
      </c>
      <c r="E20" s="11"/>
      <c r="F20" s="35"/>
      <c r="G20" s="36"/>
    </row>
    <row r="21" spans="2:7" ht="16.5">
      <c r="B21" s="386" t="s">
        <v>68</v>
      </c>
      <c r="C21" s="388"/>
      <c r="D21" s="11">
        <v>135</v>
      </c>
      <c r="E21" s="11" t="s">
        <v>114</v>
      </c>
      <c r="F21" s="33"/>
      <c r="G21" s="36"/>
    </row>
    <row r="22" spans="2:7" ht="16.5">
      <c r="B22" s="386" t="s">
        <v>69</v>
      </c>
      <c r="C22" s="388"/>
      <c r="D22" s="11">
        <v>139</v>
      </c>
      <c r="E22" s="11"/>
      <c r="F22" s="35"/>
      <c r="G22" s="36"/>
    </row>
    <row r="23" spans="2:7" ht="17.25">
      <c r="B23" s="556" t="s">
        <v>36</v>
      </c>
      <c r="C23" s="557"/>
      <c r="D23" s="10">
        <v>140</v>
      </c>
      <c r="E23" s="10"/>
      <c r="F23" s="45">
        <f>F24+F25</f>
        <v>0</v>
      </c>
      <c r="G23" s="46">
        <f>G24+G25</f>
        <v>0</v>
      </c>
    </row>
    <row r="24" spans="2:7" ht="16.5">
      <c r="B24" s="386" t="s">
        <v>70</v>
      </c>
      <c r="C24" s="388"/>
      <c r="D24" s="11">
        <v>141</v>
      </c>
      <c r="E24" s="11" t="s">
        <v>115</v>
      </c>
      <c r="F24" s="35"/>
      <c r="G24" s="36"/>
    </row>
    <row r="25" spans="2:7" ht="16.5">
      <c r="B25" s="386" t="s">
        <v>71</v>
      </c>
      <c r="C25" s="388"/>
      <c r="D25" s="11">
        <v>149</v>
      </c>
      <c r="E25" s="11"/>
      <c r="F25" s="35"/>
      <c r="G25" s="36"/>
    </row>
    <row r="26" spans="2:7" ht="17.25">
      <c r="B26" s="556" t="s">
        <v>72</v>
      </c>
      <c r="C26" s="557"/>
      <c r="D26" s="10">
        <v>150</v>
      </c>
      <c r="E26" s="10"/>
      <c r="F26" s="45">
        <f>SUM(F27:F30)</f>
        <v>0</v>
      </c>
      <c r="G26" s="46">
        <f>SUM(G27:G30)</f>
        <v>0</v>
      </c>
    </row>
    <row r="27" spans="2:7" ht="16.5">
      <c r="B27" s="386" t="s">
        <v>73</v>
      </c>
      <c r="C27" s="388"/>
      <c r="D27" s="11">
        <v>151</v>
      </c>
      <c r="E27" s="11"/>
      <c r="F27" s="35"/>
      <c r="G27" s="36"/>
    </row>
    <row r="28" spans="2:7" ht="16.5">
      <c r="B28" s="386" t="s">
        <v>116</v>
      </c>
      <c r="C28" s="388"/>
      <c r="D28" s="11">
        <v>152</v>
      </c>
      <c r="E28" s="11"/>
      <c r="F28" s="35"/>
      <c r="G28" s="36"/>
    </row>
    <row r="29" spans="2:7" ht="16.5">
      <c r="B29" s="386" t="s">
        <v>12</v>
      </c>
      <c r="C29" s="388"/>
      <c r="D29" s="11">
        <v>154</v>
      </c>
      <c r="E29" s="11" t="s">
        <v>13</v>
      </c>
      <c r="F29" s="35"/>
      <c r="G29" s="36"/>
    </row>
    <row r="30" spans="2:7" ht="16.5">
      <c r="B30" s="386" t="s">
        <v>14</v>
      </c>
      <c r="C30" s="388"/>
      <c r="D30" s="11">
        <v>158</v>
      </c>
      <c r="E30" s="11"/>
      <c r="F30" s="35"/>
      <c r="G30" s="36"/>
    </row>
    <row r="31" spans="2:7" ht="17.25" thickBot="1">
      <c r="B31" s="390"/>
      <c r="C31" s="392"/>
      <c r="D31" s="13"/>
      <c r="E31" s="13"/>
      <c r="F31" s="47"/>
      <c r="G31" s="48"/>
    </row>
    <row r="32" spans="2:7" ht="18" thickBot="1" thickTop="1">
      <c r="B32" s="14"/>
      <c r="C32" s="14"/>
      <c r="D32" s="15"/>
      <c r="E32" s="15"/>
      <c r="F32" s="49"/>
      <c r="G32" s="49"/>
    </row>
    <row r="33" spans="2:7" ht="18" thickTop="1">
      <c r="B33" s="559" t="s">
        <v>74</v>
      </c>
      <c r="C33" s="560"/>
      <c r="D33" s="377">
        <v>200</v>
      </c>
      <c r="E33" s="26"/>
      <c r="F33" s="370">
        <f>F35+F41+F51+F52+F55+F60</f>
        <v>0</v>
      </c>
      <c r="G33" s="375">
        <f>G35+G41+G51+G52+G55+G60</f>
        <v>0</v>
      </c>
    </row>
    <row r="34" spans="2:7" ht="17.25">
      <c r="B34" s="545" t="s">
        <v>75</v>
      </c>
      <c r="C34" s="546"/>
      <c r="D34" s="361"/>
      <c r="E34" s="69"/>
      <c r="F34" s="360"/>
      <c r="G34" s="362"/>
    </row>
    <row r="35" spans="2:7" ht="17.25">
      <c r="B35" s="561" t="s">
        <v>76</v>
      </c>
      <c r="C35" s="562"/>
      <c r="D35" s="73">
        <v>210</v>
      </c>
      <c r="E35" s="73"/>
      <c r="F35" s="74">
        <f>SUM(F36:F40)</f>
        <v>0</v>
      </c>
      <c r="G35" s="83">
        <f>SUM(G36:G40)</f>
        <v>0</v>
      </c>
    </row>
    <row r="36" spans="2:7" ht="17.25">
      <c r="B36" s="386" t="s">
        <v>77</v>
      </c>
      <c r="C36" s="388"/>
      <c r="D36" s="88">
        <v>211</v>
      </c>
      <c r="E36" s="25"/>
      <c r="F36" s="89"/>
      <c r="G36" s="90"/>
    </row>
    <row r="37" spans="2:7" ht="17.25">
      <c r="B37" s="386" t="s">
        <v>117</v>
      </c>
      <c r="C37" s="388"/>
      <c r="D37" s="88">
        <v>212</v>
      </c>
      <c r="E37" s="25"/>
      <c r="F37" s="89"/>
      <c r="G37" s="90"/>
    </row>
    <row r="38" spans="2:7" ht="17.25">
      <c r="B38" s="386" t="s">
        <v>120</v>
      </c>
      <c r="C38" s="388"/>
      <c r="D38" s="88">
        <v>213</v>
      </c>
      <c r="E38" s="88" t="s">
        <v>121</v>
      </c>
      <c r="F38" s="91"/>
      <c r="G38" s="90"/>
    </row>
    <row r="39" spans="2:7" ht="17.25">
      <c r="B39" s="386" t="s">
        <v>118</v>
      </c>
      <c r="C39" s="388"/>
      <c r="D39" s="88">
        <v>218</v>
      </c>
      <c r="E39" s="88" t="s">
        <v>122</v>
      </c>
      <c r="F39" s="89"/>
      <c r="G39" s="90"/>
    </row>
    <row r="40" spans="2:7" ht="17.25">
      <c r="B40" s="386" t="s">
        <v>119</v>
      </c>
      <c r="C40" s="388"/>
      <c r="D40" s="88">
        <v>219</v>
      </c>
      <c r="E40" s="25"/>
      <c r="F40" s="89"/>
      <c r="G40" s="90"/>
    </row>
    <row r="41" spans="2:7" ht="17.25">
      <c r="B41" s="556" t="s">
        <v>78</v>
      </c>
      <c r="C41" s="557"/>
      <c r="D41" s="10">
        <v>220</v>
      </c>
      <c r="E41" s="10"/>
      <c r="F41" s="38"/>
      <c r="G41" s="39"/>
    </row>
    <row r="42" spans="2:7" ht="16.5">
      <c r="B42" s="386" t="s">
        <v>38</v>
      </c>
      <c r="C42" s="388"/>
      <c r="D42" s="11">
        <v>221</v>
      </c>
      <c r="E42" s="11" t="s">
        <v>123</v>
      </c>
      <c r="F42" s="50">
        <f>F43+F44</f>
        <v>0</v>
      </c>
      <c r="G42" s="51">
        <f>G43+G44</f>
        <v>0</v>
      </c>
    </row>
    <row r="43" spans="2:7" ht="16.5">
      <c r="B43" s="550" t="s">
        <v>39</v>
      </c>
      <c r="C43" s="551"/>
      <c r="D43" s="11">
        <v>222</v>
      </c>
      <c r="E43" s="11"/>
      <c r="F43" s="35"/>
      <c r="G43" s="36"/>
    </row>
    <row r="44" spans="2:7" ht="16.5">
      <c r="B44" s="550" t="s">
        <v>40</v>
      </c>
      <c r="C44" s="551"/>
      <c r="D44" s="11">
        <v>223</v>
      </c>
      <c r="E44" s="11"/>
      <c r="F44" s="35"/>
      <c r="G44" s="36"/>
    </row>
    <row r="45" spans="2:7" ht="16.5">
      <c r="B45" s="386" t="s">
        <v>41</v>
      </c>
      <c r="C45" s="388"/>
      <c r="D45" s="11">
        <v>224</v>
      </c>
      <c r="E45" s="11" t="s">
        <v>124</v>
      </c>
      <c r="F45" s="50">
        <f>F46+F47</f>
        <v>0</v>
      </c>
      <c r="G45" s="51">
        <f>G46+G47</f>
        <v>0</v>
      </c>
    </row>
    <row r="46" spans="2:7" ht="16.5">
      <c r="B46" s="550" t="s">
        <v>39</v>
      </c>
      <c r="C46" s="551"/>
      <c r="D46" s="11">
        <v>225</v>
      </c>
      <c r="E46" s="11"/>
      <c r="F46" s="35"/>
      <c r="G46" s="36"/>
    </row>
    <row r="47" spans="2:7" ht="16.5">
      <c r="B47" s="550" t="s">
        <v>40</v>
      </c>
      <c r="C47" s="551"/>
      <c r="D47" s="11">
        <v>226</v>
      </c>
      <c r="E47" s="11"/>
      <c r="F47" s="35"/>
      <c r="G47" s="36"/>
    </row>
    <row r="48" spans="2:7" ht="16.5">
      <c r="B48" s="386" t="s">
        <v>42</v>
      </c>
      <c r="C48" s="388"/>
      <c r="D48" s="11">
        <v>227</v>
      </c>
      <c r="E48" s="11" t="s">
        <v>125</v>
      </c>
      <c r="F48" s="50">
        <f>F49+F50</f>
        <v>0</v>
      </c>
      <c r="G48" s="51">
        <f>G49+G50</f>
        <v>0</v>
      </c>
    </row>
    <row r="49" spans="2:7" ht="16.5">
      <c r="B49" s="550" t="s">
        <v>39</v>
      </c>
      <c r="C49" s="551"/>
      <c r="D49" s="11">
        <v>228</v>
      </c>
      <c r="E49" s="11"/>
      <c r="F49" s="35"/>
      <c r="G49" s="36"/>
    </row>
    <row r="50" spans="2:7" ht="16.5">
      <c r="B50" s="550" t="s">
        <v>40</v>
      </c>
      <c r="C50" s="551"/>
      <c r="D50" s="11">
        <v>229</v>
      </c>
      <c r="E50" s="11"/>
      <c r="F50" s="35"/>
      <c r="G50" s="36"/>
    </row>
    <row r="51" spans="2:7" ht="16.5">
      <c r="B51" s="386" t="s">
        <v>79</v>
      </c>
      <c r="C51" s="388"/>
      <c r="D51" s="11">
        <v>230</v>
      </c>
      <c r="E51" s="11" t="s">
        <v>126</v>
      </c>
      <c r="F51" s="35"/>
      <c r="G51" s="36"/>
    </row>
    <row r="52" spans="2:7" ht="17.25">
      <c r="B52" s="556" t="s">
        <v>80</v>
      </c>
      <c r="C52" s="557"/>
      <c r="D52" s="10">
        <v>240</v>
      </c>
      <c r="E52" s="11" t="s">
        <v>127</v>
      </c>
      <c r="F52" s="50">
        <f>F53+F54</f>
        <v>0</v>
      </c>
      <c r="G52" s="51">
        <f>G53+G54</f>
        <v>0</v>
      </c>
    </row>
    <row r="53" spans="2:7" ht="16.5">
      <c r="B53" s="550" t="s">
        <v>39</v>
      </c>
      <c r="C53" s="551"/>
      <c r="D53" s="11">
        <v>241</v>
      </c>
      <c r="E53" s="11"/>
      <c r="F53" s="35"/>
      <c r="G53" s="36"/>
    </row>
    <row r="54" spans="2:7" ht="17.25">
      <c r="B54" s="550" t="s">
        <v>40</v>
      </c>
      <c r="C54" s="551"/>
      <c r="D54" s="11">
        <v>242</v>
      </c>
      <c r="E54" s="10"/>
      <c r="F54" s="38"/>
      <c r="G54" s="39"/>
    </row>
    <row r="55" spans="2:7" ht="17.25">
      <c r="B55" s="556" t="s">
        <v>81</v>
      </c>
      <c r="C55" s="557"/>
      <c r="D55" s="10">
        <v>250</v>
      </c>
      <c r="E55" s="10"/>
      <c r="F55" s="45">
        <f>SUM(F56:F59)</f>
        <v>0</v>
      </c>
      <c r="G55" s="46">
        <f>SUM(G56:G59)</f>
        <v>0</v>
      </c>
    </row>
    <row r="56" spans="2:7" ht="16.5">
      <c r="B56" s="386" t="s">
        <v>82</v>
      </c>
      <c r="C56" s="388"/>
      <c r="D56" s="11">
        <v>251</v>
      </c>
      <c r="E56" s="11"/>
      <c r="F56" s="35"/>
      <c r="G56" s="36"/>
    </row>
    <row r="57" spans="2:7" ht="16.5">
      <c r="B57" s="386" t="s">
        <v>83</v>
      </c>
      <c r="C57" s="388"/>
      <c r="D57" s="11">
        <v>252</v>
      </c>
      <c r="E57" s="11"/>
      <c r="F57" s="35"/>
      <c r="G57" s="36"/>
    </row>
    <row r="58" spans="2:7" ht="16.5">
      <c r="B58" s="386" t="s">
        <v>43</v>
      </c>
      <c r="C58" s="388"/>
      <c r="D58" s="11">
        <v>258</v>
      </c>
      <c r="E58" s="11" t="s">
        <v>128</v>
      </c>
      <c r="F58" s="35"/>
      <c r="G58" s="36"/>
    </row>
    <row r="59" spans="2:7" ht="16.5">
      <c r="B59" s="386" t="s">
        <v>84</v>
      </c>
      <c r="C59" s="388"/>
      <c r="D59" s="11">
        <v>259</v>
      </c>
      <c r="E59" s="11"/>
      <c r="F59" s="35"/>
      <c r="G59" s="36"/>
    </row>
    <row r="60" spans="2:7" ht="17.25">
      <c r="B60" s="556" t="s">
        <v>85</v>
      </c>
      <c r="C60" s="557"/>
      <c r="D60" s="10">
        <v>260</v>
      </c>
      <c r="E60" s="10"/>
      <c r="F60" s="45">
        <f>SUM(F61:F63)</f>
        <v>0</v>
      </c>
      <c r="G60" s="46">
        <f>SUM(G61:G63)</f>
        <v>0</v>
      </c>
    </row>
    <row r="61" spans="2:7" ht="17.25">
      <c r="B61" s="386" t="s">
        <v>86</v>
      </c>
      <c r="C61" s="388"/>
      <c r="D61" s="11">
        <v>261</v>
      </c>
      <c r="E61" s="11" t="s">
        <v>129</v>
      </c>
      <c r="F61" s="38"/>
      <c r="G61" s="39"/>
    </row>
    <row r="62" spans="2:7" ht="17.25">
      <c r="B62" s="386" t="s">
        <v>87</v>
      </c>
      <c r="C62" s="388"/>
      <c r="D62" s="11">
        <v>262</v>
      </c>
      <c r="E62" s="11" t="s">
        <v>130</v>
      </c>
      <c r="F62" s="38"/>
      <c r="G62" s="39"/>
    </row>
    <row r="63" spans="2:7" ht="18" thickBot="1">
      <c r="B63" s="390" t="s">
        <v>88</v>
      </c>
      <c r="C63" s="392"/>
      <c r="D63" s="13">
        <v>268</v>
      </c>
      <c r="E63" s="75"/>
      <c r="F63" s="76"/>
      <c r="G63" s="77"/>
    </row>
    <row r="64" spans="2:7" ht="18.75" thickBot="1" thickTop="1">
      <c r="B64" s="547" t="s">
        <v>44</v>
      </c>
      <c r="C64" s="548"/>
      <c r="D64" s="6">
        <v>270</v>
      </c>
      <c r="E64" s="6"/>
      <c r="F64" s="52">
        <f>F8+F33</f>
        <v>30000000000</v>
      </c>
      <c r="G64" s="53">
        <f>G8+G33</f>
        <v>30000000000</v>
      </c>
    </row>
    <row r="65" ht="15.75" thickBot="1" thickTop="1"/>
    <row r="66" spans="2:7" ht="36" thickBot="1" thickTop="1">
      <c r="B66" s="354" t="s">
        <v>29</v>
      </c>
      <c r="C66" s="268"/>
      <c r="D66" s="19" t="s">
        <v>28</v>
      </c>
      <c r="E66" s="29" t="s">
        <v>64</v>
      </c>
      <c r="F66" s="55" t="s">
        <v>90</v>
      </c>
      <c r="G66" s="56" t="s">
        <v>89</v>
      </c>
    </row>
    <row r="67" spans="2:7" ht="18.75" thickBot="1" thickTop="1">
      <c r="B67" s="541">
        <v>1</v>
      </c>
      <c r="C67" s="542"/>
      <c r="D67" s="20">
        <v>2</v>
      </c>
      <c r="E67" s="20"/>
      <c r="F67" s="57">
        <v>3</v>
      </c>
      <c r="G67" s="58">
        <v>4</v>
      </c>
    </row>
    <row r="68" spans="2:7" ht="18" thickTop="1">
      <c r="B68" s="543" t="s">
        <v>30</v>
      </c>
      <c r="C68" s="544"/>
      <c r="D68" s="377">
        <v>300</v>
      </c>
      <c r="E68" s="26"/>
      <c r="F68" s="370">
        <f>F70+F81</f>
        <v>0</v>
      </c>
      <c r="G68" s="375">
        <f>G70+G81</f>
        <v>0</v>
      </c>
    </row>
    <row r="69" spans="2:7" ht="17.25">
      <c r="B69" s="539" t="s">
        <v>91</v>
      </c>
      <c r="C69" s="540"/>
      <c r="D69" s="365"/>
      <c r="E69" s="25"/>
      <c r="F69" s="358"/>
      <c r="G69" s="376"/>
    </row>
    <row r="70" spans="2:7" ht="17.25">
      <c r="B70" s="556" t="s">
        <v>31</v>
      </c>
      <c r="C70" s="557"/>
      <c r="D70" s="10">
        <v>310</v>
      </c>
      <c r="E70" s="10"/>
      <c r="F70" s="45">
        <f>SUM(F71:F79)</f>
        <v>0</v>
      </c>
      <c r="G70" s="46">
        <f>SUM(G71:G79)</f>
        <v>0</v>
      </c>
    </row>
    <row r="71" spans="2:7" ht="16.5">
      <c r="B71" s="386" t="s">
        <v>92</v>
      </c>
      <c r="C71" s="388"/>
      <c r="D71" s="11">
        <v>311</v>
      </c>
      <c r="E71" s="11" t="s">
        <v>132</v>
      </c>
      <c r="F71" s="35"/>
      <c r="G71" s="36"/>
    </row>
    <row r="72" spans="2:7" ht="16.5">
      <c r="B72" s="386" t="s">
        <v>93</v>
      </c>
      <c r="C72" s="388"/>
      <c r="D72" s="11">
        <v>312</v>
      </c>
      <c r="E72" s="11"/>
      <c r="F72" s="35"/>
      <c r="G72" s="36"/>
    </row>
    <row r="73" spans="2:7" ht="16.5">
      <c r="B73" s="386" t="s">
        <v>94</v>
      </c>
      <c r="C73" s="388"/>
      <c r="D73" s="11">
        <v>313</v>
      </c>
      <c r="E73" s="11"/>
      <c r="F73" s="35"/>
      <c r="G73" s="36"/>
    </row>
    <row r="74" spans="2:7" ht="16.5">
      <c r="B74" s="386" t="s">
        <v>95</v>
      </c>
      <c r="C74" s="388"/>
      <c r="D74" s="11">
        <v>314</v>
      </c>
      <c r="E74" s="11" t="s">
        <v>133</v>
      </c>
      <c r="F74" s="35"/>
      <c r="G74" s="36"/>
    </row>
    <row r="75" spans="2:7" ht="16.5">
      <c r="B75" s="386" t="s">
        <v>131</v>
      </c>
      <c r="C75" s="388"/>
      <c r="D75" s="11">
        <v>315</v>
      </c>
      <c r="E75" s="11"/>
      <c r="F75" s="35">
        <v>0</v>
      </c>
      <c r="G75" s="36"/>
    </row>
    <row r="76" spans="2:7" ht="16.5">
      <c r="B76" s="386" t="s">
        <v>96</v>
      </c>
      <c r="C76" s="388"/>
      <c r="D76" s="11">
        <v>316</v>
      </c>
      <c r="E76" s="11" t="s">
        <v>134</v>
      </c>
      <c r="F76" s="35"/>
      <c r="G76" s="36"/>
    </row>
    <row r="77" spans="2:7" ht="16.5">
      <c r="B77" s="386" t="s">
        <v>97</v>
      </c>
      <c r="C77" s="388"/>
      <c r="D77" s="11">
        <v>317</v>
      </c>
      <c r="E77" s="11"/>
      <c r="F77" s="35"/>
      <c r="G77" s="36"/>
    </row>
    <row r="78" spans="2:7" ht="16.5">
      <c r="B78" s="386" t="s">
        <v>98</v>
      </c>
      <c r="C78" s="388"/>
      <c r="D78" s="11">
        <v>318</v>
      </c>
      <c r="E78" s="92"/>
      <c r="F78" s="68"/>
      <c r="G78" s="67"/>
    </row>
    <row r="79" spans="2:7" ht="16.5">
      <c r="B79" s="386" t="s">
        <v>135</v>
      </c>
      <c r="C79" s="388"/>
      <c r="D79" s="11">
        <v>319</v>
      </c>
      <c r="E79" s="11" t="s">
        <v>136</v>
      </c>
      <c r="F79" s="35"/>
      <c r="G79" s="36"/>
    </row>
    <row r="80" spans="2:7" ht="16.5">
      <c r="B80" s="386" t="s">
        <v>138</v>
      </c>
      <c r="C80" s="388"/>
      <c r="D80" s="11">
        <v>320</v>
      </c>
      <c r="E80" s="11"/>
      <c r="F80" s="35"/>
      <c r="G80" s="36"/>
    </row>
    <row r="81" spans="2:7" ht="17.25">
      <c r="B81" s="556" t="s">
        <v>34</v>
      </c>
      <c r="C81" s="557"/>
      <c r="D81" s="10">
        <v>330</v>
      </c>
      <c r="E81" s="10"/>
      <c r="F81" s="45">
        <f>SUM(F82:F88)</f>
        <v>0</v>
      </c>
      <c r="G81" s="46">
        <f>SUM(G82:G88)</f>
        <v>0</v>
      </c>
    </row>
    <row r="82" spans="2:7" ht="16.5">
      <c r="B82" s="386" t="s">
        <v>99</v>
      </c>
      <c r="C82" s="388"/>
      <c r="D82" s="11">
        <v>331</v>
      </c>
      <c r="E82" s="11"/>
      <c r="F82" s="35"/>
      <c r="G82" s="36"/>
    </row>
    <row r="83" spans="2:7" ht="16.5">
      <c r="B83" s="386" t="s">
        <v>100</v>
      </c>
      <c r="C83" s="388"/>
      <c r="D83" s="11">
        <v>332</v>
      </c>
      <c r="E83" s="11" t="s">
        <v>137</v>
      </c>
      <c r="F83" s="35"/>
      <c r="G83" s="36"/>
    </row>
    <row r="84" spans="2:7" ht="16.5">
      <c r="B84" s="386" t="s">
        <v>101</v>
      </c>
      <c r="C84" s="388"/>
      <c r="D84" s="11">
        <v>333</v>
      </c>
      <c r="E84" s="11"/>
      <c r="F84" s="35"/>
      <c r="G84" s="36"/>
    </row>
    <row r="85" spans="2:7" ht="16.5">
      <c r="B85" s="386" t="s">
        <v>102</v>
      </c>
      <c r="C85" s="388"/>
      <c r="D85" s="11">
        <v>334</v>
      </c>
      <c r="E85" s="11" t="s">
        <v>139</v>
      </c>
      <c r="F85" s="35"/>
      <c r="G85" s="36"/>
    </row>
    <row r="86" spans="2:7" ht="16.5">
      <c r="B86" s="386" t="s">
        <v>103</v>
      </c>
      <c r="C86" s="388"/>
      <c r="D86" s="30">
        <v>335</v>
      </c>
      <c r="E86" s="30" t="s">
        <v>130</v>
      </c>
      <c r="F86" s="59"/>
      <c r="G86" s="60"/>
    </row>
    <row r="87" spans="2:7" ht="16.5">
      <c r="B87" s="386" t="s">
        <v>140</v>
      </c>
      <c r="C87" s="388"/>
      <c r="D87" s="30">
        <v>336</v>
      </c>
      <c r="E87" s="30"/>
      <c r="F87" s="59"/>
      <c r="G87" s="60"/>
    </row>
    <row r="88" spans="2:7" ht="17.25" thickBot="1">
      <c r="B88" s="390" t="s">
        <v>141</v>
      </c>
      <c r="C88" s="392"/>
      <c r="D88" s="13">
        <v>337</v>
      </c>
      <c r="E88" s="13"/>
      <c r="F88" s="47"/>
      <c r="G88" s="48"/>
    </row>
    <row r="89" ht="15" thickTop="1"/>
    <row r="90" ht="15" thickBot="1"/>
    <row r="91" spans="2:7" ht="18" thickTop="1">
      <c r="B91" s="543" t="s">
        <v>104</v>
      </c>
      <c r="C91" s="544"/>
      <c r="D91" s="377">
        <v>400</v>
      </c>
      <c r="E91" s="26"/>
      <c r="F91" s="370">
        <f>F93+F105</f>
        <v>30000000000</v>
      </c>
      <c r="G91" s="375">
        <f>G93+G105</f>
        <v>30000000000</v>
      </c>
    </row>
    <row r="92" spans="2:7" ht="17.25">
      <c r="B92" s="545" t="s">
        <v>55</v>
      </c>
      <c r="C92" s="546"/>
      <c r="D92" s="361"/>
      <c r="E92" s="69"/>
      <c r="F92" s="360"/>
      <c r="G92" s="362"/>
    </row>
    <row r="93" spans="2:7" ht="17.25">
      <c r="B93" s="563" t="s">
        <v>105</v>
      </c>
      <c r="C93" s="564"/>
      <c r="D93" s="70">
        <v>410</v>
      </c>
      <c r="E93" s="70"/>
      <c r="F93" s="71">
        <f>SUM(F94:F104)</f>
        <v>30000000000</v>
      </c>
      <c r="G93" s="72">
        <f>SUM(G94:G104)</f>
        <v>30000000000</v>
      </c>
    </row>
    <row r="94" spans="2:7" ht="16.5">
      <c r="B94" s="386" t="s">
        <v>106</v>
      </c>
      <c r="C94" s="388"/>
      <c r="D94" s="11">
        <v>411</v>
      </c>
      <c r="E94" s="11"/>
      <c r="F94" s="35">
        <v>30000000000</v>
      </c>
      <c r="G94" s="36">
        <v>30000000000</v>
      </c>
    </row>
    <row r="95" spans="2:7" ht="16.5">
      <c r="B95" s="386" t="s">
        <v>107</v>
      </c>
      <c r="C95" s="388"/>
      <c r="D95" s="11">
        <v>412</v>
      </c>
      <c r="E95" s="11"/>
      <c r="F95" s="35"/>
      <c r="G95" s="36"/>
    </row>
    <row r="96" spans="2:7" ht="16.5">
      <c r="B96" s="386" t="s">
        <v>142</v>
      </c>
      <c r="C96" s="388"/>
      <c r="D96" s="11">
        <v>413</v>
      </c>
      <c r="E96" s="11"/>
      <c r="F96" s="35"/>
      <c r="G96" s="36"/>
    </row>
    <row r="97" spans="2:7" ht="16.5">
      <c r="B97" s="386" t="s">
        <v>143</v>
      </c>
      <c r="C97" s="388"/>
      <c r="D97" s="11">
        <v>414</v>
      </c>
      <c r="E97" s="11"/>
      <c r="F97" s="35"/>
      <c r="G97" s="36"/>
    </row>
    <row r="98" spans="2:7" ht="16.5">
      <c r="B98" s="386" t="s">
        <v>144</v>
      </c>
      <c r="C98" s="388"/>
      <c r="D98" s="11">
        <v>415</v>
      </c>
      <c r="E98" s="11"/>
      <c r="F98" s="35"/>
      <c r="G98" s="36"/>
    </row>
    <row r="99" spans="2:7" ht="16.5">
      <c r="B99" s="386" t="s">
        <v>145</v>
      </c>
      <c r="C99" s="388"/>
      <c r="D99" s="11">
        <v>416</v>
      </c>
      <c r="E99" s="11"/>
      <c r="F99" s="35"/>
      <c r="G99" s="36"/>
    </row>
    <row r="100" spans="2:7" ht="16.5">
      <c r="B100" s="386" t="s">
        <v>146</v>
      </c>
      <c r="C100" s="388"/>
      <c r="D100" s="11">
        <v>417</v>
      </c>
      <c r="E100" s="11"/>
      <c r="F100" s="35"/>
      <c r="G100" s="36"/>
    </row>
    <row r="101" spans="2:7" ht="16.5">
      <c r="B101" s="386" t="s">
        <v>147</v>
      </c>
      <c r="C101" s="388"/>
      <c r="D101" s="11">
        <v>418</v>
      </c>
      <c r="E101" s="11"/>
      <c r="F101" s="35"/>
      <c r="G101" s="36"/>
    </row>
    <row r="102" spans="2:7" ht="16.5">
      <c r="B102" s="386" t="s">
        <v>148</v>
      </c>
      <c r="C102" s="388"/>
      <c r="D102" s="11">
        <v>419</v>
      </c>
      <c r="E102" s="11"/>
      <c r="F102" s="35"/>
      <c r="G102" s="36"/>
    </row>
    <row r="103" spans="2:7" ht="16.5">
      <c r="B103" s="386" t="s">
        <v>149</v>
      </c>
      <c r="C103" s="388"/>
      <c r="D103" s="11">
        <v>420</v>
      </c>
      <c r="E103" s="11"/>
      <c r="F103" s="35"/>
      <c r="G103" s="36"/>
    </row>
    <row r="104" spans="2:7" ht="16.5">
      <c r="B104" s="386" t="s">
        <v>150</v>
      </c>
      <c r="C104" s="388"/>
      <c r="D104" s="11">
        <v>421</v>
      </c>
      <c r="E104" s="11"/>
      <c r="F104" s="35"/>
      <c r="G104" s="36"/>
    </row>
    <row r="105" spans="2:7" ht="17.25">
      <c r="B105" s="556" t="s">
        <v>50</v>
      </c>
      <c r="C105" s="557"/>
      <c r="D105" s="10">
        <v>430</v>
      </c>
      <c r="E105" s="10"/>
      <c r="F105" s="45">
        <f>SUM(F106:F108)</f>
        <v>0</v>
      </c>
      <c r="G105" s="46">
        <f>SUM(G106:G108)</f>
        <v>0</v>
      </c>
    </row>
    <row r="106" spans="2:7" ht="16.5">
      <c r="B106" s="386" t="s">
        <v>51</v>
      </c>
      <c r="C106" s="388"/>
      <c r="D106" s="11">
        <v>431</v>
      </c>
      <c r="E106" s="11"/>
      <c r="F106" s="35"/>
      <c r="G106" s="36"/>
    </row>
    <row r="107" spans="2:7" ht="16.5">
      <c r="B107" s="386" t="s">
        <v>151</v>
      </c>
      <c r="C107" s="388"/>
      <c r="D107" s="11">
        <v>432</v>
      </c>
      <c r="E107" s="11" t="s">
        <v>152</v>
      </c>
      <c r="F107" s="35"/>
      <c r="G107" s="36"/>
    </row>
    <row r="108" spans="2:7" ht="17.25" thickBot="1">
      <c r="B108" s="390" t="s">
        <v>37</v>
      </c>
      <c r="C108" s="392"/>
      <c r="D108" s="13">
        <v>433</v>
      </c>
      <c r="E108" s="13"/>
      <c r="F108" s="47"/>
      <c r="G108" s="48"/>
    </row>
    <row r="109" spans="2:7" ht="18.75" thickBot="1" thickTop="1">
      <c r="B109" s="547" t="s">
        <v>45</v>
      </c>
      <c r="C109" s="548"/>
      <c r="D109" s="6">
        <v>440</v>
      </c>
      <c r="E109" s="6"/>
      <c r="F109" s="52">
        <f>F68+F91</f>
        <v>30000000000</v>
      </c>
      <c r="G109" s="53">
        <f>G68+G91</f>
        <v>30000000000</v>
      </c>
    </row>
    <row r="110" spans="2:7" ht="15" thickTop="1">
      <c r="B110" s="558"/>
      <c r="C110" s="558"/>
      <c r="D110" s="558"/>
      <c r="E110" s="558"/>
      <c r="F110" s="558"/>
      <c r="G110" s="558"/>
    </row>
    <row r="111" spans="2:7" ht="21.75" thickBot="1">
      <c r="B111" s="398" t="s">
        <v>49</v>
      </c>
      <c r="C111" s="398"/>
      <c r="D111" s="398"/>
      <c r="E111" s="398"/>
      <c r="F111" s="398"/>
      <c r="G111" s="398"/>
    </row>
    <row r="112" spans="2:7" ht="36" thickBot="1" thickTop="1">
      <c r="B112" s="354" t="s">
        <v>27</v>
      </c>
      <c r="C112" s="349"/>
      <c r="D112" s="268"/>
      <c r="E112" s="29" t="s">
        <v>64</v>
      </c>
      <c r="F112" s="55" t="s">
        <v>47</v>
      </c>
      <c r="G112" s="56" t="s">
        <v>48</v>
      </c>
    </row>
    <row r="113" spans="2:7" ht="17.25" thickTop="1">
      <c r="B113" s="236" t="s">
        <v>56</v>
      </c>
      <c r="C113" s="237"/>
      <c r="D113" s="385"/>
      <c r="E113" s="27"/>
      <c r="F113" s="62">
        <v>0</v>
      </c>
      <c r="G113" s="63">
        <v>0</v>
      </c>
    </row>
    <row r="114" spans="2:7" ht="16.5">
      <c r="B114" s="386" t="s">
        <v>46</v>
      </c>
      <c r="C114" s="387"/>
      <c r="D114" s="388"/>
      <c r="E114" s="23"/>
      <c r="F114" s="35">
        <v>0</v>
      </c>
      <c r="G114" s="64">
        <v>0</v>
      </c>
    </row>
    <row r="115" spans="2:7" ht="16.5">
      <c r="B115" s="386" t="s">
        <v>154</v>
      </c>
      <c r="C115" s="387"/>
      <c r="D115" s="388"/>
      <c r="E115" s="23"/>
      <c r="F115" s="35">
        <v>0</v>
      </c>
      <c r="G115" s="64">
        <v>0</v>
      </c>
    </row>
    <row r="116" spans="2:7" ht="16.5">
      <c r="B116" s="386" t="s">
        <v>52</v>
      </c>
      <c r="C116" s="387"/>
      <c r="D116" s="388"/>
      <c r="E116" s="23"/>
      <c r="F116" s="35">
        <v>0</v>
      </c>
      <c r="G116" s="64">
        <v>0</v>
      </c>
    </row>
    <row r="117" spans="2:7" ht="16.5">
      <c r="B117" s="386" t="s">
        <v>53</v>
      </c>
      <c r="C117" s="387"/>
      <c r="D117" s="388"/>
      <c r="E117" s="23"/>
      <c r="F117" s="35">
        <v>0</v>
      </c>
      <c r="G117" s="64">
        <v>0</v>
      </c>
    </row>
    <row r="118" spans="2:7" ht="16.5">
      <c r="B118" s="386" t="s">
        <v>153</v>
      </c>
      <c r="C118" s="387"/>
      <c r="D118" s="388"/>
      <c r="E118" s="28"/>
      <c r="F118" s="59"/>
      <c r="G118" s="65"/>
    </row>
    <row r="119" spans="2:7" ht="17.25" thickBot="1">
      <c r="B119" s="390"/>
      <c r="C119" s="391"/>
      <c r="D119" s="392"/>
      <c r="E119" s="22"/>
      <c r="F119" s="47">
        <v>0</v>
      </c>
      <c r="G119" s="66"/>
    </row>
    <row r="120" spans="2:7" ht="17.25" thickTop="1">
      <c r="B120" s="531" t="s">
        <v>58</v>
      </c>
      <c r="C120" s="531"/>
      <c r="D120" s="531"/>
      <c r="E120" s="531"/>
      <c r="F120" s="531"/>
      <c r="G120" s="531"/>
    </row>
    <row r="121" spans="2:7" ht="16.5">
      <c r="B121" s="530" t="s">
        <v>57</v>
      </c>
      <c r="C121" s="530"/>
      <c r="D121" s="530"/>
      <c r="E121" s="530"/>
      <c r="F121" s="530"/>
      <c r="G121" s="530"/>
    </row>
    <row r="122" spans="6:7" ht="17.25">
      <c r="F122" s="389" t="s">
        <v>5</v>
      </c>
      <c r="G122" s="389"/>
    </row>
    <row r="123" spans="2:7" ht="17.25">
      <c r="B123" s="18" t="s">
        <v>59</v>
      </c>
      <c r="C123" s="18" t="s">
        <v>60</v>
      </c>
      <c r="F123" s="353" t="s">
        <v>25</v>
      </c>
      <c r="G123" s="353"/>
    </row>
    <row r="129" spans="1:3" ht="14.25">
      <c r="A129" s="372"/>
      <c r="B129" s="372"/>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G129"/>
  <sheetViews>
    <sheetView showGridLines="0" workbookViewId="0" topLeftCell="A1">
      <selection activeCell="E6" sqref="E6"/>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26</v>
      </c>
      <c r="F1" s="536" t="s">
        <v>157</v>
      </c>
      <c r="G1" s="537"/>
    </row>
    <row r="2" spans="2:7" ht="29.25" customHeight="1">
      <c r="B2" s="79" t="s">
        <v>6</v>
      </c>
      <c r="C2" s="21"/>
      <c r="D2" s="21"/>
      <c r="E2" s="21"/>
      <c r="F2" s="549" t="s">
        <v>155</v>
      </c>
      <c r="G2" s="549"/>
    </row>
    <row r="3" spans="2:7" ht="23.25">
      <c r="B3" s="403" t="s">
        <v>156</v>
      </c>
      <c r="C3" s="403"/>
      <c r="D3" s="403"/>
      <c r="E3" s="403"/>
      <c r="F3" s="403"/>
      <c r="G3" s="403"/>
    </row>
    <row r="4" spans="2:7" ht="18">
      <c r="B4" s="417" t="s">
        <v>158</v>
      </c>
      <c r="C4" s="417"/>
      <c r="D4" s="417"/>
      <c r="E4" s="417"/>
      <c r="F4" s="417"/>
      <c r="G4" s="417"/>
    </row>
    <row r="5" ht="20.25" customHeight="1" thickBot="1">
      <c r="G5" s="42" t="s">
        <v>54</v>
      </c>
    </row>
    <row r="6" spans="2:7" ht="36" thickBot="1" thickTop="1">
      <c r="B6" s="355" t="s">
        <v>27</v>
      </c>
      <c r="C6" s="356"/>
      <c r="D6" s="31" t="s">
        <v>28</v>
      </c>
      <c r="E6" s="29" t="s">
        <v>64</v>
      </c>
      <c r="F6" s="80" t="s">
        <v>90</v>
      </c>
      <c r="G6" s="43" t="s">
        <v>47</v>
      </c>
    </row>
    <row r="7" spans="2:7" ht="14.25" customHeight="1" thickBot="1" thickTop="1">
      <c r="B7" s="533">
        <v>1</v>
      </c>
      <c r="C7" s="534"/>
      <c r="D7" s="8">
        <v>2</v>
      </c>
      <c r="E7" s="8">
        <v>3</v>
      </c>
      <c r="F7" s="44">
        <v>4</v>
      </c>
      <c r="G7" s="81">
        <v>5</v>
      </c>
    </row>
    <row r="8" spans="2:7" ht="17.25">
      <c r="B8" s="406" t="s">
        <v>108</v>
      </c>
      <c r="C8" s="407"/>
      <c r="D8" s="369">
        <v>100</v>
      </c>
      <c r="E8" s="24"/>
      <c r="F8" s="367">
        <f>F10+F13+F16+F23+F26</f>
        <v>21156230136</v>
      </c>
      <c r="G8" s="366">
        <f>G10+G13+G16+G23+G26</f>
        <v>11033632686</v>
      </c>
    </row>
    <row r="9" spans="2:7" ht="17.25">
      <c r="B9" s="363" t="s">
        <v>61</v>
      </c>
      <c r="C9" s="364"/>
      <c r="D9" s="365"/>
      <c r="E9" s="25"/>
      <c r="F9" s="368"/>
      <c r="G9" s="376"/>
    </row>
    <row r="10" spans="2:7" ht="17.25">
      <c r="B10" s="378" t="s">
        <v>109</v>
      </c>
      <c r="C10" s="379"/>
      <c r="D10" s="10">
        <v>110</v>
      </c>
      <c r="E10" s="10"/>
      <c r="F10" s="45">
        <f>SUM(F11:F12)</f>
        <v>1955542431</v>
      </c>
      <c r="G10" s="46">
        <f>SUM(G11:G12)</f>
        <v>1936182392</v>
      </c>
    </row>
    <row r="11" spans="2:7" ht="16.5">
      <c r="B11" s="382" t="s">
        <v>62</v>
      </c>
      <c r="C11" s="383"/>
      <c r="D11" s="11">
        <v>111</v>
      </c>
      <c r="E11" s="11" t="s">
        <v>110</v>
      </c>
      <c r="F11" s="35">
        <v>1955542431</v>
      </c>
      <c r="G11" s="36">
        <v>1936182392</v>
      </c>
    </row>
    <row r="12" spans="2:7" ht="16.5">
      <c r="B12" s="382" t="s">
        <v>63</v>
      </c>
      <c r="C12" s="383"/>
      <c r="D12" s="11">
        <v>112</v>
      </c>
      <c r="E12" s="11"/>
      <c r="F12" s="35"/>
      <c r="G12" s="36"/>
    </row>
    <row r="13" spans="2:7" ht="17.25">
      <c r="B13" s="378" t="s">
        <v>32</v>
      </c>
      <c r="C13" s="379"/>
      <c r="D13" s="10">
        <v>120</v>
      </c>
      <c r="E13" s="11" t="s">
        <v>111</v>
      </c>
      <c r="F13" s="45">
        <f>F14+F15</f>
        <v>0</v>
      </c>
      <c r="G13" s="46">
        <f>G14+G15</f>
        <v>0</v>
      </c>
    </row>
    <row r="14" spans="2:7" ht="16.5">
      <c r="B14" s="382" t="s">
        <v>65</v>
      </c>
      <c r="C14" s="383"/>
      <c r="D14" s="11">
        <v>121</v>
      </c>
      <c r="E14" s="11"/>
      <c r="F14" s="35"/>
      <c r="G14" s="36"/>
    </row>
    <row r="15" spans="2:7" ht="16.5">
      <c r="B15" s="382" t="s">
        <v>66</v>
      </c>
      <c r="C15" s="383"/>
      <c r="D15" s="11">
        <v>129</v>
      </c>
      <c r="E15" s="11"/>
      <c r="F15" s="35"/>
      <c r="G15" s="36"/>
    </row>
    <row r="16" spans="2:7" ht="17.25">
      <c r="B16" s="378" t="s">
        <v>113</v>
      </c>
      <c r="C16" s="379"/>
      <c r="D16" s="10">
        <v>130</v>
      </c>
      <c r="E16" s="10"/>
      <c r="F16" s="45">
        <f>SUM(F17:F22)</f>
        <v>15284772259</v>
      </c>
      <c r="G16" s="46">
        <f>SUM(G17:G22)</f>
        <v>6579162767</v>
      </c>
    </row>
    <row r="17" spans="2:7" ht="16.5">
      <c r="B17" s="382" t="s">
        <v>33</v>
      </c>
      <c r="C17" s="383"/>
      <c r="D17" s="11">
        <v>131</v>
      </c>
      <c r="E17" s="11"/>
      <c r="F17" s="35">
        <v>2419096507</v>
      </c>
      <c r="G17" s="36"/>
    </row>
    <row r="18" spans="2:7" ht="16.5">
      <c r="B18" s="382" t="s">
        <v>35</v>
      </c>
      <c r="C18" s="383"/>
      <c r="D18" s="11">
        <v>132</v>
      </c>
      <c r="E18" s="11"/>
      <c r="F18" s="35">
        <v>6011090000</v>
      </c>
      <c r="G18" s="36">
        <v>25000000</v>
      </c>
    </row>
    <row r="19" spans="2:7" ht="16.5">
      <c r="B19" s="382" t="s">
        <v>112</v>
      </c>
      <c r="C19" s="383"/>
      <c r="D19" s="11">
        <v>133</v>
      </c>
      <c r="E19" s="11"/>
      <c r="F19" s="35"/>
      <c r="G19" s="36">
        <v>6313354177</v>
      </c>
    </row>
    <row r="20" spans="2:7" ht="16.5">
      <c r="B20" s="382" t="s">
        <v>67</v>
      </c>
      <c r="C20" s="383"/>
      <c r="D20" s="11">
        <v>134</v>
      </c>
      <c r="E20" s="11"/>
      <c r="F20" s="35"/>
      <c r="G20" s="36"/>
    </row>
    <row r="21" spans="2:7" ht="16.5">
      <c r="B21" s="382" t="s">
        <v>68</v>
      </c>
      <c r="C21" s="383"/>
      <c r="D21" s="11">
        <v>135</v>
      </c>
      <c r="E21" s="11" t="s">
        <v>114</v>
      </c>
      <c r="F21" s="35">
        <v>6854585752</v>
      </c>
      <c r="G21" s="36">
        <v>240808590</v>
      </c>
    </row>
    <row r="22" spans="2:7" ht="16.5">
      <c r="B22" s="382" t="s">
        <v>69</v>
      </c>
      <c r="C22" s="383"/>
      <c r="D22" s="11">
        <v>139</v>
      </c>
      <c r="E22" s="11"/>
      <c r="F22" s="35"/>
      <c r="G22" s="36"/>
    </row>
    <row r="23" spans="2:7" ht="17.25">
      <c r="B23" s="378" t="s">
        <v>36</v>
      </c>
      <c r="C23" s="379"/>
      <c r="D23" s="10">
        <v>140</v>
      </c>
      <c r="E23" s="10"/>
      <c r="F23" s="45">
        <f>F24+F25</f>
        <v>0</v>
      </c>
      <c r="G23" s="46">
        <f>G24+G25</f>
        <v>0</v>
      </c>
    </row>
    <row r="24" spans="2:7" ht="16.5">
      <c r="B24" s="382" t="s">
        <v>70</v>
      </c>
      <c r="C24" s="383"/>
      <c r="D24" s="11">
        <v>141</v>
      </c>
      <c r="E24" s="11" t="s">
        <v>115</v>
      </c>
      <c r="F24" s="35"/>
      <c r="G24" s="36"/>
    </row>
    <row r="25" spans="2:7" ht="16.5">
      <c r="B25" s="382" t="s">
        <v>71</v>
      </c>
      <c r="C25" s="383"/>
      <c r="D25" s="11">
        <v>149</v>
      </c>
      <c r="E25" s="11"/>
      <c r="F25" s="35"/>
      <c r="G25" s="36"/>
    </row>
    <row r="26" spans="2:7" ht="17.25">
      <c r="B26" s="378" t="s">
        <v>72</v>
      </c>
      <c r="C26" s="379"/>
      <c r="D26" s="10">
        <v>150</v>
      </c>
      <c r="E26" s="10"/>
      <c r="F26" s="45">
        <f>SUM(F27:F30)</f>
        <v>3915915446</v>
      </c>
      <c r="G26" s="46">
        <f>SUM(G27:G30)</f>
        <v>2518287527</v>
      </c>
    </row>
    <row r="27" spans="2:7" ht="16.5">
      <c r="B27" s="382" t="s">
        <v>73</v>
      </c>
      <c r="C27" s="383"/>
      <c r="D27" s="11">
        <v>151</v>
      </c>
      <c r="E27" s="11"/>
      <c r="F27" s="35">
        <v>1422490556</v>
      </c>
      <c r="G27" s="36">
        <v>288511032</v>
      </c>
    </row>
    <row r="28" spans="2:7" ht="16.5">
      <c r="B28" s="382" t="s">
        <v>116</v>
      </c>
      <c r="C28" s="383"/>
      <c r="D28" s="11">
        <v>152</v>
      </c>
      <c r="E28" s="11"/>
      <c r="F28" s="35">
        <v>2493424890</v>
      </c>
      <c r="G28" s="36">
        <v>2229776495</v>
      </c>
    </row>
    <row r="29" spans="2:7" ht="16.5">
      <c r="B29" s="382" t="s">
        <v>12</v>
      </c>
      <c r="C29" s="383"/>
      <c r="D29" s="11">
        <v>154</v>
      </c>
      <c r="E29" s="11" t="s">
        <v>13</v>
      </c>
      <c r="F29" s="35"/>
      <c r="G29" s="36"/>
    </row>
    <row r="30" spans="2:7" ht="16.5">
      <c r="B30" s="382" t="s">
        <v>14</v>
      </c>
      <c r="C30" s="383"/>
      <c r="D30" s="11">
        <v>158</v>
      </c>
      <c r="E30" s="11"/>
      <c r="F30" s="35"/>
      <c r="G30" s="36"/>
    </row>
    <row r="31" spans="2:7" ht="17.25" thickBot="1">
      <c r="B31" s="373"/>
      <c r="C31" s="374"/>
      <c r="D31" s="13"/>
      <c r="E31" s="13"/>
      <c r="F31" s="47"/>
      <c r="G31" s="48"/>
    </row>
    <row r="32" spans="2:7" ht="18" thickBot="1" thickTop="1">
      <c r="B32" s="14"/>
      <c r="C32" s="14"/>
      <c r="D32" s="15"/>
      <c r="E32" s="15"/>
      <c r="F32" s="49"/>
      <c r="G32" s="49"/>
    </row>
    <row r="33" spans="2:7" ht="18" thickTop="1">
      <c r="B33" s="408" t="s">
        <v>74</v>
      </c>
      <c r="C33" s="409"/>
      <c r="D33" s="377">
        <v>200</v>
      </c>
      <c r="E33" s="26"/>
      <c r="F33" s="370">
        <f>F35+F41+F51+F52+F55+F60</f>
        <v>45070487442</v>
      </c>
      <c r="G33" s="375">
        <f>G35+G41+G51+G52+G55+G60</f>
        <v>45070487442</v>
      </c>
    </row>
    <row r="34" spans="2:7" ht="17.25">
      <c r="B34" s="357" t="s">
        <v>75</v>
      </c>
      <c r="C34" s="350"/>
      <c r="D34" s="361"/>
      <c r="E34" s="69"/>
      <c r="F34" s="360"/>
      <c r="G34" s="362"/>
    </row>
    <row r="35" spans="2:7" ht="17.25">
      <c r="B35" s="410" t="s">
        <v>76</v>
      </c>
      <c r="C35" s="411"/>
      <c r="D35" s="73">
        <v>210</v>
      </c>
      <c r="E35" s="73"/>
      <c r="F35" s="74">
        <f>SUM(F36:F40)</f>
        <v>0</v>
      </c>
      <c r="G35" s="83">
        <f>SUM(G36:G40)</f>
        <v>0</v>
      </c>
    </row>
    <row r="36" spans="2:7" ht="17.25">
      <c r="B36" s="382" t="s">
        <v>77</v>
      </c>
      <c r="C36" s="383"/>
      <c r="D36" s="37">
        <v>211</v>
      </c>
      <c r="E36" s="82"/>
      <c r="F36" s="84"/>
      <c r="G36" s="85"/>
    </row>
    <row r="37" spans="2:7" ht="17.25">
      <c r="B37" s="382" t="s">
        <v>117</v>
      </c>
      <c r="C37" s="383"/>
      <c r="D37" s="37">
        <v>212</v>
      </c>
      <c r="E37" s="82"/>
      <c r="F37" s="84"/>
      <c r="G37" s="85"/>
    </row>
    <row r="38" spans="2:7" ht="17.25">
      <c r="B38" s="382" t="s">
        <v>120</v>
      </c>
      <c r="C38" s="383"/>
      <c r="D38" s="37">
        <v>213</v>
      </c>
      <c r="E38" s="37" t="s">
        <v>121</v>
      </c>
      <c r="F38" s="86"/>
      <c r="G38" s="85"/>
    </row>
    <row r="39" spans="2:7" ht="17.25">
      <c r="B39" s="382" t="s">
        <v>118</v>
      </c>
      <c r="C39" s="383"/>
      <c r="D39" s="37">
        <v>218</v>
      </c>
      <c r="E39" s="37" t="s">
        <v>122</v>
      </c>
      <c r="F39" s="84"/>
      <c r="G39" s="85"/>
    </row>
    <row r="40" spans="2:7" ht="17.25">
      <c r="B40" s="382" t="s">
        <v>119</v>
      </c>
      <c r="C40" s="383"/>
      <c r="D40" s="37">
        <v>219</v>
      </c>
      <c r="E40" s="82"/>
      <c r="F40" s="84"/>
      <c r="G40" s="85"/>
    </row>
    <row r="41" spans="2:7" ht="17.25">
      <c r="B41" s="378" t="s">
        <v>78</v>
      </c>
      <c r="C41" s="379"/>
      <c r="D41" s="10">
        <v>220</v>
      </c>
      <c r="E41" s="10"/>
      <c r="F41" s="38">
        <f>F42+F45+F48+F51</f>
        <v>45070487442</v>
      </c>
      <c r="G41" s="39">
        <f>G42+G45+G48+G51</f>
        <v>45070487442</v>
      </c>
    </row>
    <row r="42" spans="2:7" ht="16.5">
      <c r="B42" s="382" t="s">
        <v>38</v>
      </c>
      <c r="C42" s="383"/>
      <c r="D42" s="11">
        <v>221</v>
      </c>
      <c r="E42" s="11" t="s">
        <v>123</v>
      </c>
      <c r="F42" s="50">
        <f>F43+F44</f>
        <v>45070487442</v>
      </c>
      <c r="G42" s="51">
        <f>G43+G44</f>
        <v>45070487442</v>
      </c>
    </row>
    <row r="43" spans="2:7" ht="16.5">
      <c r="B43" s="380" t="s">
        <v>39</v>
      </c>
      <c r="C43" s="381"/>
      <c r="D43" s="11">
        <v>222</v>
      </c>
      <c r="E43" s="11"/>
      <c r="F43" s="35">
        <v>47030073852</v>
      </c>
      <c r="G43" s="36">
        <v>47030073852</v>
      </c>
    </row>
    <row r="44" spans="2:7" ht="16.5">
      <c r="B44" s="380" t="s">
        <v>40</v>
      </c>
      <c r="C44" s="381"/>
      <c r="D44" s="11">
        <v>223</v>
      </c>
      <c r="E44" s="11"/>
      <c r="F44" s="35">
        <v>-1959586410</v>
      </c>
      <c r="G44" s="36">
        <v>-1959586410</v>
      </c>
    </row>
    <row r="45" spans="2:7" ht="16.5">
      <c r="B45" s="382" t="s">
        <v>41</v>
      </c>
      <c r="C45" s="383"/>
      <c r="D45" s="11">
        <v>224</v>
      </c>
      <c r="E45" s="11" t="s">
        <v>124</v>
      </c>
      <c r="F45" s="50">
        <f>F46+F47</f>
        <v>0</v>
      </c>
      <c r="G45" s="51">
        <f>G46+G47</f>
        <v>0</v>
      </c>
    </row>
    <row r="46" spans="2:7" ht="16.5">
      <c r="B46" s="380" t="s">
        <v>39</v>
      </c>
      <c r="C46" s="381"/>
      <c r="D46" s="11">
        <v>225</v>
      </c>
      <c r="E46" s="11"/>
      <c r="F46" s="35"/>
      <c r="G46" s="36"/>
    </row>
    <row r="47" spans="2:7" ht="16.5">
      <c r="B47" s="380" t="s">
        <v>40</v>
      </c>
      <c r="C47" s="381"/>
      <c r="D47" s="11">
        <v>226</v>
      </c>
      <c r="E47" s="11"/>
      <c r="F47" s="35"/>
      <c r="G47" s="36"/>
    </row>
    <row r="48" spans="2:7" ht="16.5">
      <c r="B48" s="382" t="s">
        <v>42</v>
      </c>
      <c r="C48" s="383"/>
      <c r="D48" s="11">
        <v>227</v>
      </c>
      <c r="E48" s="11" t="s">
        <v>125</v>
      </c>
      <c r="F48" s="50">
        <f>F49+F50</f>
        <v>0</v>
      </c>
      <c r="G48" s="51">
        <f>G49+G50</f>
        <v>0</v>
      </c>
    </row>
    <row r="49" spans="2:7" ht="16.5">
      <c r="B49" s="380" t="s">
        <v>39</v>
      </c>
      <c r="C49" s="381"/>
      <c r="D49" s="11">
        <v>228</v>
      </c>
      <c r="E49" s="11"/>
      <c r="F49" s="35"/>
      <c r="G49" s="36"/>
    </row>
    <row r="50" spans="2:7" ht="16.5">
      <c r="B50" s="380" t="s">
        <v>40</v>
      </c>
      <c r="C50" s="381"/>
      <c r="D50" s="11">
        <v>229</v>
      </c>
      <c r="E50" s="11"/>
      <c r="F50" s="35"/>
      <c r="G50" s="36"/>
    </row>
    <row r="51" spans="2:7" ht="16.5">
      <c r="B51" s="382" t="s">
        <v>79</v>
      </c>
      <c r="C51" s="383"/>
      <c r="D51" s="11">
        <v>230</v>
      </c>
      <c r="E51" s="11" t="s">
        <v>126</v>
      </c>
      <c r="F51" s="35">
        <v>0</v>
      </c>
      <c r="G51" s="36"/>
    </row>
    <row r="52" spans="2:7" ht="17.25">
      <c r="B52" s="378" t="s">
        <v>80</v>
      </c>
      <c r="C52" s="379"/>
      <c r="D52" s="10">
        <v>240</v>
      </c>
      <c r="E52" s="11" t="s">
        <v>127</v>
      </c>
      <c r="F52" s="50">
        <f>F53+F54</f>
        <v>0</v>
      </c>
      <c r="G52" s="51">
        <f>G53+G54</f>
        <v>0</v>
      </c>
    </row>
    <row r="53" spans="2:7" ht="16.5">
      <c r="B53" s="380" t="s">
        <v>39</v>
      </c>
      <c r="C53" s="381"/>
      <c r="D53" s="11">
        <v>241</v>
      </c>
      <c r="E53" s="11"/>
      <c r="F53" s="35"/>
      <c r="G53" s="36"/>
    </row>
    <row r="54" spans="2:7" ht="17.25">
      <c r="B54" s="380" t="s">
        <v>40</v>
      </c>
      <c r="C54" s="381"/>
      <c r="D54" s="11">
        <v>242</v>
      </c>
      <c r="E54" s="10"/>
      <c r="F54" s="38"/>
      <c r="G54" s="39"/>
    </row>
    <row r="55" spans="2:7" ht="17.25">
      <c r="B55" s="378" t="s">
        <v>81</v>
      </c>
      <c r="C55" s="379"/>
      <c r="D55" s="10">
        <v>250</v>
      </c>
      <c r="E55" s="10"/>
      <c r="F55" s="45">
        <f>SUM(F56:F59)</f>
        <v>0</v>
      </c>
      <c r="G55" s="46">
        <f>SUM(G56:G59)</f>
        <v>0</v>
      </c>
    </row>
    <row r="56" spans="2:7" ht="16.5">
      <c r="B56" s="382" t="s">
        <v>82</v>
      </c>
      <c r="C56" s="383"/>
      <c r="D56" s="11">
        <v>251</v>
      </c>
      <c r="E56" s="11"/>
      <c r="F56" s="35"/>
      <c r="G56" s="36"/>
    </row>
    <row r="57" spans="2:7" ht="16.5">
      <c r="B57" s="382" t="s">
        <v>83</v>
      </c>
      <c r="C57" s="383"/>
      <c r="D57" s="11">
        <v>252</v>
      </c>
      <c r="E57" s="11"/>
      <c r="F57" s="35"/>
      <c r="G57" s="36"/>
    </row>
    <row r="58" spans="2:7" ht="16.5">
      <c r="B58" s="382" t="s">
        <v>43</v>
      </c>
      <c r="C58" s="383"/>
      <c r="D58" s="11">
        <v>258</v>
      </c>
      <c r="E58" s="11" t="s">
        <v>128</v>
      </c>
      <c r="F58" s="35"/>
      <c r="G58" s="36"/>
    </row>
    <row r="59" spans="2:7" ht="16.5">
      <c r="B59" s="382" t="s">
        <v>84</v>
      </c>
      <c r="C59" s="383"/>
      <c r="D59" s="11">
        <v>259</v>
      </c>
      <c r="E59" s="11"/>
      <c r="F59" s="35"/>
      <c r="G59" s="36"/>
    </row>
    <row r="60" spans="2:7" ht="17.25">
      <c r="B60" s="378" t="s">
        <v>85</v>
      </c>
      <c r="C60" s="379"/>
      <c r="D60" s="10">
        <v>260</v>
      </c>
      <c r="E60" s="10"/>
      <c r="F60" s="45">
        <f>SUM(F61:F63)</f>
        <v>0</v>
      </c>
      <c r="G60" s="46">
        <f>SUM(G61:G63)</f>
        <v>0</v>
      </c>
    </row>
    <row r="61" spans="2:7" ht="17.25">
      <c r="B61" s="382" t="s">
        <v>86</v>
      </c>
      <c r="C61" s="383"/>
      <c r="D61" s="11">
        <v>261</v>
      </c>
      <c r="E61" s="11" t="s">
        <v>129</v>
      </c>
      <c r="F61" s="38"/>
      <c r="G61" s="39"/>
    </row>
    <row r="62" spans="2:7" ht="17.25">
      <c r="B62" s="382" t="s">
        <v>87</v>
      </c>
      <c r="C62" s="383"/>
      <c r="D62" s="11">
        <v>262</v>
      </c>
      <c r="E62" s="11" t="s">
        <v>130</v>
      </c>
      <c r="F62" s="38"/>
      <c r="G62" s="39"/>
    </row>
    <row r="63" spans="2:7" ht="18" thickBot="1">
      <c r="B63" s="373" t="s">
        <v>88</v>
      </c>
      <c r="C63" s="374"/>
      <c r="D63" s="13">
        <v>268</v>
      </c>
      <c r="E63" s="75"/>
      <c r="F63" s="76"/>
      <c r="G63" s="77"/>
    </row>
    <row r="64" spans="2:7" ht="18.75" thickBot="1" thickTop="1">
      <c r="B64" s="396" t="s">
        <v>44</v>
      </c>
      <c r="C64" s="397"/>
      <c r="D64" s="6">
        <v>270</v>
      </c>
      <c r="E64" s="6"/>
      <c r="F64" s="52">
        <f>F8+F33</f>
        <v>66226717578</v>
      </c>
      <c r="G64" s="53">
        <f>G8+G33</f>
        <v>56104120128</v>
      </c>
    </row>
    <row r="65" ht="15.75" thickBot="1" thickTop="1"/>
    <row r="66" spans="2:7" ht="36" thickBot="1" thickTop="1">
      <c r="B66" s="528" t="s">
        <v>29</v>
      </c>
      <c r="C66" s="529"/>
      <c r="D66" s="19" t="s">
        <v>28</v>
      </c>
      <c r="E66" s="29" t="s">
        <v>64</v>
      </c>
      <c r="F66" s="55" t="s">
        <v>90</v>
      </c>
      <c r="G66" s="56" t="s">
        <v>89</v>
      </c>
    </row>
    <row r="67" spans="2:7" ht="18.75" thickBot="1" thickTop="1">
      <c r="B67" s="401">
        <v>1</v>
      </c>
      <c r="C67" s="402"/>
      <c r="D67" s="20">
        <v>2</v>
      </c>
      <c r="E67" s="20"/>
      <c r="F67" s="57">
        <v>3</v>
      </c>
      <c r="G67" s="58">
        <v>4</v>
      </c>
    </row>
    <row r="68" spans="2:7" ht="18" thickTop="1">
      <c r="B68" s="351" t="s">
        <v>30</v>
      </c>
      <c r="C68" s="352"/>
      <c r="D68" s="377">
        <v>300</v>
      </c>
      <c r="E68" s="26"/>
      <c r="F68" s="370">
        <f>F70+F81</f>
        <v>43162457724</v>
      </c>
      <c r="G68" s="375">
        <f>G70+G81</f>
        <v>33018915534</v>
      </c>
    </row>
    <row r="69" spans="2:7" ht="17.25">
      <c r="B69" s="363" t="s">
        <v>91</v>
      </c>
      <c r="C69" s="364"/>
      <c r="D69" s="365"/>
      <c r="E69" s="25"/>
      <c r="F69" s="358"/>
      <c r="G69" s="376"/>
    </row>
    <row r="70" spans="2:7" ht="17.25">
      <c r="B70" s="378" t="s">
        <v>31</v>
      </c>
      <c r="C70" s="379"/>
      <c r="D70" s="10">
        <v>310</v>
      </c>
      <c r="E70" s="10"/>
      <c r="F70" s="45">
        <f>SUM(F71:F79)</f>
        <v>19448385780</v>
      </c>
      <c r="G70" s="46">
        <f>SUM(G71:G79)</f>
        <v>8653104390</v>
      </c>
    </row>
    <row r="71" spans="2:7" ht="16.5">
      <c r="B71" s="382" t="s">
        <v>92</v>
      </c>
      <c r="C71" s="383"/>
      <c r="D71" s="11">
        <v>311</v>
      </c>
      <c r="E71" s="11" t="s">
        <v>132</v>
      </c>
      <c r="F71" s="35">
        <v>5060978210</v>
      </c>
      <c r="G71" s="36">
        <v>5100000000</v>
      </c>
    </row>
    <row r="72" spans="2:7" ht="16.5">
      <c r="B72" s="382" t="s">
        <v>93</v>
      </c>
      <c r="C72" s="383"/>
      <c r="D72" s="11">
        <v>312</v>
      </c>
      <c r="E72" s="11"/>
      <c r="F72" s="35">
        <v>2929226469</v>
      </c>
      <c r="G72" s="36">
        <v>739063398</v>
      </c>
    </row>
    <row r="73" spans="2:7" ht="16.5">
      <c r="B73" s="382" t="s">
        <v>94</v>
      </c>
      <c r="C73" s="383"/>
      <c r="D73" s="11">
        <v>313</v>
      </c>
      <c r="E73" s="11"/>
      <c r="F73" s="35"/>
      <c r="G73" s="36"/>
    </row>
    <row r="74" spans="2:7" ht="16.5">
      <c r="B74" s="382" t="s">
        <v>95</v>
      </c>
      <c r="C74" s="383"/>
      <c r="D74" s="11">
        <v>314</v>
      </c>
      <c r="E74" s="11" t="s">
        <v>133</v>
      </c>
      <c r="F74" s="35"/>
      <c r="G74" s="36"/>
    </row>
    <row r="75" spans="2:7" ht="16.5">
      <c r="B75" s="382" t="s">
        <v>131</v>
      </c>
      <c r="C75" s="383"/>
      <c r="D75" s="11">
        <v>315</v>
      </c>
      <c r="E75" s="11"/>
      <c r="F75" s="35">
        <v>0</v>
      </c>
      <c r="G75" s="36"/>
    </row>
    <row r="76" spans="2:7" ht="16.5">
      <c r="B76" s="382" t="s">
        <v>96</v>
      </c>
      <c r="C76" s="383"/>
      <c r="D76" s="11">
        <v>316</v>
      </c>
      <c r="E76" s="11" t="s">
        <v>134</v>
      </c>
      <c r="F76" s="35">
        <v>200000000</v>
      </c>
      <c r="G76" s="36">
        <v>200000000</v>
      </c>
    </row>
    <row r="77" spans="2:7" ht="16.5">
      <c r="B77" s="382" t="s">
        <v>97</v>
      </c>
      <c r="C77" s="383"/>
      <c r="D77" s="11">
        <v>317</v>
      </c>
      <c r="E77" s="11"/>
      <c r="F77" s="35"/>
      <c r="G77" s="36"/>
    </row>
    <row r="78" spans="2:7" ht="16.5">
      <c r="B78" s="382" t="s">
        <v>98</v>
      </c>
      <c r="C78" s="383"/>
      <c r="D78" s="11">
        <v>318</v>
      </c>
      <c r="E78" s="11"/>
      <c r="F78" s="68"/>
      <c r="G78" s="67"/>
    </row>
    <row r="79" spans="2:7" ht="16.5">
      <c r="B79" s="382" t="s">
        <v>135</v>
      </c>
      <c r="C79" s="383"/>
      <c r="D79" s="11">
        <v>319</v>
      </c>
      <c r="E79" s="11" t="s">
        <v>136</v>
      </c>
      <c r="F79" s="35">
        <v>11258181101</v>
      </c>
      <c r="G79" s="36">
        <v>2614040992</v>
      </c>
    </row>
    <row r="80" spans="2:7" ht="16.5">
      <c r="B80" s="382" t="s">
        <v>138</v>
      </c>
      <c r="C80" s="383"/>
      <c r="D80" s="11">
        <v>320</v>
      </c>
      <c r="E80" s="11"/>
      <c r="F80" s="35"/>
      <c r="G80" s="36"/>
    </row>
    <row r="81" spans="2:7" ht="17.25">
      <c r="B81" s="378" t="s">
        <v>34</v>
      </c>
      <c r="C81" s="379"/>
      <c r="D81" s="10">
        <v>330</v>
      </c>
      <c r="E81" s="10"/>
      <c r="F81" s="45">
        <f>SUM(F82:F88)</f>
        <v>23714071944</v>
      </c>
      <c r="G81" s="46">
        <f>SUM(G82:G88)</f>
        <v>24365811144</v>
      </c>
    </row>
    <row r="82" spans="2:7" ht="16.5">
      <c r="B82" s="382" t="s">
        <v>99</v>
      </c>
      <c r="C82" s="383"/>
      <c r="D82" s="11">
        <v>331</v>
      </c>
      <c r="E82" s="11"/>
      <c r="F82" s="35"/>
      <c r="G82" s="36"/>
    </row>
    <row r="83" spans="2:7" ht="16.5">
      <c r="B83" s="382" t="s">
        <v>100</v>
      </c>
      <c r="C83" s="383"/>
      <c r="D83" s="11">
        <v>332</v>
      </c>
      <c r="E83" s="11" t="s">
        <v>137</v>
      </c>
      <c r="F83" s="35"/>
      <c r="G83" s="36"/>
    </row>
    <row r="84" spans="2:7" ht="16.5">
      <c r="B84" s="382" t="s">
        <v>101</v>
      </c>
      <c r="C84" s="383"/>
      <c r="D84" s="11">
        <v>333</v>
      </c>
      <c r="E84" s="11"/>
      <c r="F84" s="35"/>
      <c r="G84" s="36"/>
    </row>
    <row r="85" spans="2:7" ht="16.5">
      <c r="B85" s="382" t="s">
        <v>102</v>
      </c>
      <c r="C85" s="383"/>
      <c r="D85" s="11">
        <v>334</v>
      </c>
      <c r="E85" s="11" t="s">
        <v>139</v>
      </c>
      <c r="F85" s="35">
        <v>23714071944</v>
      </c>
      <c r="G85" s="36">
        <v>24365811144</v>
      </c>
    </row>
    <row r="86" spans="2:7" ht="16.5">
      <c r="B86" s="382" t="s">
        <v>103</v>
      </c>
      <c r="C86" s="383"/>
      <c r="D86" s="30">
        <v>335</v>
      </c>
      <c r="E86" s="30" t="s">
        <v>130</v>
      </c>
      <c r="F86" s="59"/>
      <c r="G86" s="60"/>
    </row>
    <row r="87" spans="2:7" ht="16.5">
      <c r="B87" s="382" t="s">
        <v>140</v>
      </c>
      <c r="C87" s="383"/>
      <c r="D87" s="30">
        <v>336</v>
      </c>
      <c r="E87" s="30"/>
      <c r="F87" s="59"/>
      <c r="G87" s="60"/>
    </row>
    <row r="88" spans="2:7" ht="17.25" thickBot="1">
      <c r="B88" s="373" t="s">
        <v>141</v>
      </c>
      <c r="C88" s="374"/>
      <c r="D88" s="13">
        <v>337</v>
      </c>
      <c r="E88" s="13"/>
      <c r="F88" s="47"/>
      <c r="G88" s="48"/>
    </row>
    <row r="89" ht="15" thickTop="1"/>
    <row r="90" ht="15" thickBot="1"/>
    <row r="91" spans="2:7" ht="18" thickTop="1">
      <c r="B91" s="351" t="s">
        <v>104</v>
      </c>
      <c r="C91" s="352"/>
      <c r="D91" s="377">
        <v>400</v>
      </c>
      <c r="E91" s="26"/>
      <c r="F91" s="370">
        <f>F93+F105</f>
        <v>23064259854</v>
      </c>
      <c r="G91" s="375">
        <f>G93+G105</f>
        <v>23085204594</v>
      </c>
    </row>
    <row r="92" spans="2:7" ht="17.25">
      <c r="B92" s="357" t="s">
        <v>55</v>
      </c>
      <c r="C92" s="350"/>
      <c r="D92" s="361"/>
      <c r="E92" s="69"/>
      <c r="F92" s="360"/>
      <c r="G92" s="362"/>
    </row>
    <row r="93" spans="2:7" ht="17.25">
      <c r="B93" s="384" t="s">
        <v>105</v>
      </c>
      <c r="C93" s="371"/>
      <c r="D93" s="70">
        <v>410</v>
      </c>
      <c r="E93" s="70"/>
      <c r="F93" s="71">
        <f>SUM(F94:F104)</f>
        <v>23085204594</v>
      </c>
      <c r="G93" s="72">
        <f>SUM(G94:G104)</f>
        <v>23085204594</v>
      </c>
    </row>
    <row r="94" spans="2:7" ht="16.5">
      <c r="B94" s="382" t="s">
        <v>106</v>
      </c>
      <c r="C94" s="383"/>
      <c r="D94" s="11">
        <v>411</v>
      </c>
      <c r="E94" s="11"/>
      <c r="F94" s="35">
        <v>20000000000</v>
      </c>
      <c r="G94" s="36">
        <v>20000000000</v>
      </c>
    </row>
    <row r="95" spans="2:7" ht="16.5">
      <c r="B95" s="382" t="s">
        <v>107</v>
      </c>
      <c r="C95" s="383"/>
      <c r="D95" s="11">
        <v>412</v>
      </c>
      <c r="E95" s="11"/>
      <c r="F95" s="35"/>
      <c r="G95" s="36"/>
    </row>
    <row r="96" spans="2:7" ht="16.5">
      <c r="B96" s="382" t="s">
        <v>142</v>
      </c>
      <c r="C96" s="383"/>
      <c r="D96" s="11">
        <v>413</v>
      </c>
      <c r="E96" s="11"/>
      <c r="F96" s="35"/>
      <c r="G96" s="36"/>
    </row>
    <row r="97" spans="2:7" ht="16.5">
      <c r="B97" s="382" t="s">
        <v>143</v>
      </c>
      <c r="C97" s="383"/>
      <c r="D97" s="11">
        <v>414</v>
      </c>
      <c r="E97" s="11"/>
      <c r="F97" s="35"/>
      <c r="G97" s="36"/>
    </row>
    <row r="98" spans="2:7" ht="16.5">
      <c r="B98" s="382" t="s">
        <v>144</v>
      </c>
      <c r="C98" s="383"/>
      <c r="D98" s="11">
        <v>415</v>
      </c>
      <c r="E98" s="11"/>
      <c r="F98" s="35"/>
      <c r="G98" s="36"/>
    </row>
    <row r="99" spans="2:7" ht="16.5">
      <c r="B99" s="382" t="s">
        <v>145</v>
      </c>
      <c r="C99" s="383"/>
      <c r="D99" s="11">
        <v>416</v>
      </c>
      <c r="E99" s="11"/>
      <c r="F99" s="35"/>
      <c r="G99" s="36"/>
    </row>
    <row r="100" spans="2:7" ht="16.5">
      <c r="B100" s="382" t="s">
        <v>146</v>
      </c>
      <c r="C100" s="383"/>
      <c r="D100" s="11">
        <v>417</v>
      </c>
      <c r="E100" s="11"/>
      <c r="F100" s="35"/>
      <c r="G100" s="36"/>
    </row>
    <row r="101" spans="2:7" ht="16.5">
      <c r="B101" s="382" t="s">
        <v>147</v>
      </c>
      <c r="C101" s="383"/>
      <c r="D101" s="11">
        <v>418</v>
      </c>
      <c r="E101" s="11"/>
      <c r="F101" s="35"/>
      <c r="G101" s="36"/>
    </row>
    <row r="102" spans="2:7" ht="16.5">
      <c r="B102" s="382" t="s">
        <v>148</v>
      </c>
      <c r="C102" s="383"/>
      <c r="D102" s="11">
        <v>419</v>
      </c>
      <c r="E102" s="11"/>
      <c r="F102" s="35"/>
      <c r="G102" s="36"/>
    </row>
    <row r="103" spans="2:7" ht="16.5">
      <c r="B103" s="382" t="s">
        <v>149</v>
      </c>
      <c r="C103" s="383"/>
      <c r="D103" s="11">
        <v>420</v>
      </c>
      <c r="E103" s="11"/>
      <c r="F103" s="35">
        <v>3085204594</v>
      </c>
      <c r="G103" s="36">
        <v>3085204594</v>
      </c>
    </row>
    <row r="104" spans="2:7" ht="16.5">
      <c r="B104" s="382" t="s">
        <v>150</v>
      </c>
      <c r="C104" s="383"/>
      <c r="D104" s="11">
        <v>421</v>
      </c>
      <c r="E104" s="11"/>
      <c r="F104" s="35"/>
      <c r="G104" s="36"/>
    </row>
    <row r="105" spans="2:7" ht="17.25">
      <c r="B105" s="378" t="s">
        <v>50</v>
      </c>
      <c r="C105" s="379"/>
      <c r="D105" s="10">
        <v>430</v>
      </c>
      <c r="E105" s="10"/>
      <c r="F105" s="45">
        <f>SUM(F106:F108)</f>
        <v>-20944740</v>
      </c>
      <c r="G105" s="46">
        <f>SUM(G106:G108)</f>
        <v>0</v>
      </c>
    </row>
    <row r="106" spans="2:7" ht="16.5">
      <c r="B106" s="382" t="s">
        <v>51</v>
      </c>
      <c r="C106" s="383"/>
      <c r="D106" s="11">
        <v>431</v>
      </c>
      <c r="E106" s="11"/>
      <c r="F106" s="35">
        <v>-20944740</v>
      </c>
      <c r="G106" s="36"/>
    </row>
    <row r="107" spans="2:7" ht="16.5">
      <c r="B107" s="382" t="s">
        <v>151</v>
      </c>
      <c r="C107" s="383"/>
      <c r="D107" s="11">
        <v>432</v>
      </c>
      <c r="E107" s="11" t="s">
        <v>152</v>
      </c>
      <c r="F107" s="35"/>
      <c r="G107" s="36"/>
    </row>
    <row r="108" spans="2:7" ht="17.25" thickBot="1">
      <c r="B108" s="373" t="s">
        <v>37</v>
      </c>
      <c r="C108" s="374"/>
      <c r="D108" s="13">
        <v>433</v>
      </c>
      <c r="E108" s="13"/>
      <c r="F108" s="47"/>
      <c r="G108" s="48"/>
    </row>
    <row r="109" spans="2:7" ht="18.75" thickBot="1" thickTop="1">
      <c r="B109" s="396" t="s">
        <v>45</v>
      </c>
      <c r="C109" s="397"/>
      <c r="D109" s="6">
        <v>440</v>
      </c>
      <c r="E109" s="6"/>
      <c r="F109" s="52">
        <f>F68+F91</f>
        <v>66226717578</v>
      </c>
      <c r="G109" s="53">
        <f>G68+G91</f>
        <v>56104120128</v>
      </c>
    </row>
    <row r="110" spans="2:7" ht="15" thickTop="1">
      <c r="B110" s="558"/>
      <c r="C110" s="558"/>
      <c r="D110" s="558"/>
      <c r="E110" s="558"/>
      <c r="F110" s="558"/>
      <c r="G110" s="558"/>
    </row>
    <row r="111" spans="2:7" ht="21.75" thickBot="1">
      <c r="B111" s="398" t="s">
        <v>49</v>
      </c>
      <c r="C111" s="398"/>
      <c r="D111" s="398"/>
      <c r="E111" s="398"/>
      <c r="F111" s="398"/>
      <c r="G111" s="398"/>
    </row>
    <row r="112" spans="2:7" ht="36" thickBot="1" thickTop="1">
      <c r="B112" s="354" t="s">
        <v>27</v>
      </c>
      <c r="C112" s="349"/>
      <c r="D112" s="268"/>
      <c r="E112" s="29" t="s">
        <v>64</v>
      </c>
      <c r="F112" s="55" t="s">
        <v>47</v>
      </c>
      <c r="G112" s="56" t="s">
        <v>48</v>
      </c>
    </row>
    <row r="113" spans="2:7" ht="17.25" thickTop="1">
      <c r="B113" s="236" t="s">
        <v>56</v>
      </c>
      <c r="C113" s="237"/>
      <c r="D113" s="385"/>
      <c r="E113" s="27"/>
      <c r="F113" s="62">
        <v>0</v>
      </c>
      <c r="G113" s="63">
        <v>0</v>
      </c>
    </row>
    <row r="114" spans="2:7" ht="16.5">
      <c r="B114" s="386" t="s">
        <v>46</v>
      </c>
      <c r="C114" s="387"/>
      <c r="D114" s="388"/>
      <c r="E114" s="23"/>
      <c r="F114" s="35">
        <v>0</v>
      </c>
      <c r="G114" s="64">
        <v>0</v>
      </c>
    </row>
    <row r="115" spans="2:7" ht="16.5">
      <c r="B115" s="386" t="s">
        <v>154</v>
      </c>
      <c r="C115" s="387"/>
      <c r="D115" s="388"/>
      <c r="E115" s="23"/>
      <c r="F115" s="35">
        <v>0</v>
      </c>
      <c r="G115" s="64">
        <v>0</v>
      </c>
    </row>
    <row r="116" spans="2:7" ht="16.5">
      <c r="B116" s="386" t="s">
        <v>52</v>
      </c>
      <c r="C116" s="387"/>
      <c r="D116" s="388"/>
      <c r="E116" s="23"/>
      <c r="F116" s="35">
        <v>0</v>
      </c>
      <c r="G116" s="64">
        <v>0</v>
      </c>
    </row>
    <row r="117" spans="2:7" ht="16.5">
      <c r="B117" s="386" t="s">
        <v>53</v>
      </c>
      <c r="C117" s="387"/>
      <c r="D117" s="388"/>
      <c r="E117" s="23"/>
      <c r="F117" s="35">
        <v>0</v>
      </c>
      <c r="G117" s="64">
        <v>0</v>
      </c>
    </row>
    <row r="118" spans="2:7" ht="16.5">
      <c r="B118" s="386" t="s">
        <v>153</v>
      </c>
      <c r="C118" s="387"/>
      <c r="D118" s="388"/>
      <c r="E118" s="28"/>
      <c r="F118" s="59"/>
      <c r="G118" s="65"/>
    </row>
    <row r="119" spans="2:7" ht="17.25" thickBot="1">
      <c r="B119" s="390"/>
      <c r="C119" s="391"/>
      <c r="D119" s="392"/>
      <c r="E119" s="22"/>
      <c r="F119" s="47">
        <v>0</v>
      </c>
      <c r="G119" s="66"/>
    </row>
    <row r="120" spans="2:7" ht="17.25" thickTop="1">
      <c r="B120" s="531" t="s">
        <v>58</v>
      </c>
      <c r="C120" s="531"/>
      <c r="D120" s="531"/>
      <c r="E120" s="531"/>
      <c r="F120" s="531"/>
      <c r="G120" s="531"/>
    </row>
    <row r="121" spans="2:7" ht="16.5">
      <c r="B121" s="530" t="s">
        <v>57</v>
      </c>
      <c r="C121" s="530"/>
      <c r="D121" s="530"/>
      <c r="E121" s="530"/>
      <c r="F121" s="530"/>
      <c r="G121" s="530"/>
    </row>
    <row r="122" spans="6:7" ht="17.25">
      <c r="F122" s="389" t="s">
        <v>5</v>
      </c>
      <c r="G122" s="389"/>
    </row>
    <row r="123" spans="2:7" ht="17.25">
      <c r="B123" s="18" t="s">
        <v>59</v>
      </c>
      <c r="C123" s="18" t="s">
        <v>60</v>
      </c>
      <c r="F123" s="353" t="s">
        <v>25</v>
      </c>
      <c r="G123" s="353"/>
    </row>
    <row r="129" spans="1:3" ht="14.25">
      <c r="A129" s="372"/>
      <c r="B129" s="372"/>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I129"/>
  <sheetViews>
    <sheetView showGridLines="0" workbookViewId="0" topLeftCell="A1">
      <selection activeCell="B2" sqref="B2"/>
    </sheetView>
  </sheetViews>
  <sheetFormatPr defaultColWidth="9.00390625" defaultRowHeight="12.75"/>
  <cols>
    <col min="1" max="1" width="1.25" style="33" customWidth="1"/>
    <col min="2" max="2" width="19.375" style="33" hidden="1" customWidth="1"/>
    <col min="3" max="3" width="31.125" style="33" customWidth="1"/>
    <col min="4" max="4" width="9.125" style="34" customWidth="1"/>
    <col min="5" max="5" width="10.75390625" style="34" customWidth="1"/>
    <col min="6" max="6" width="17.75390625" style="40" customWidth="1"/>
    <col min="7" max="7" width="19.125" style="40" customWidth="1"/>
    <col min="8" max="9" width="15.625" style="33" bestFit="1" customWidth="1"/>
    <col min="10" max="16384" width="9.125" style="33" customWidth="1"/>
  </cols>
  <sheetData>
    <row r="1" spans="2:7" ht="24.75" customHeight="1">
      <c r="B1" s="79" t="s">
        <v>161</v>
      </c>
      <c r="F1" s="536" t="s">
        <v>157</v>
      </c>
      <c r="G1" s="537"/>
    </row>
    <row r="2" spans="2:7" ht="29.25" customHeight="1">
      <c r="B2" s="79"/>
      <c r="C2" s="21"/>
      <c r="D2" s="21"/>
      <c r="E2" s="21"/>
      <c r="F2" s="549" t="s">
        <v>155</v>
      </c>
      <c r="G2" s="549"/>
    </row>
    <row r="3" spans="2:7" ht="23.25">
      <c r="B3" s="403" t="s">
        <v>156</v>
      </c>
      <c r="C3" s="403"/>
      <c r="D3" s="403"/>
      <c r="E3" s="403"/>
      <c r="F3" s="403"/>
      <c r="G3" s="403"/>
    </row>
    <row r="4" spans="2:7" ht="18">
      <c r="B4" s="417" t="s">
        <v>4</v>
      </c>
      <c r="C4" s="417"/>
      <c r="D4" s="417"/>
      <c r="E4" s="417"/>
      <c r="F4" s="417"/>
      <c r="G4" s="417"/>
    </row>
    <row r="5" ht="20.25" customHeight="1" thickBot="1">
      <c r="G5" s="42" t="s">
        <v>54</v>
      </c>
    </row>
    <row r="6" spans="2:7" ht="36" thickBot="1" thickTop="1">
      <c r="B6" s="355" t="s">
        <v>27</v>
      </c>
      <c r="C6" s="356"/>
      <c r="D6" s="31" t="s">
        <v>28</v>
      </c>
      <c r="E6" s="29" t="s">
        <v>64</v>
      </c>
      <c r="F6" s="80" t="s">
        <v>90</v>
      </c>
      <c r="G6" s="43" t="s">
        <v>47</v>
      </c>
    </row>
    <row r="7" spans="2:7" ht="14.25" customHeight="1" thickBot="1" thickTop="1">
      <c r="B7" s="533">
        <v>1</v>
      </c>
      <c r="C7" s="534"/>
      <c r="D7" s="8">
        <v>2</v>
      </c>
      <c r="E7" s="8">
        <v>3</v>
      </c>
      <c r="F7" s="44">
        <v>4</v>
      </c>
      <c r="G7" s="81">
        <v>5</v>
      </c>
    </row>
    <row r="8" spans="2:7" ht="17.25">
      <c r="B8" s="406" t="s">
        <v>108</v>
      </c>
      <c r="C8" s="407"/>
      <c r="D8" s="369">
        <v>100</v>
      </c>
      <c r="E8" s="24"/>
      <c r="F8" s="367">
        <f>F10+F13+F16+F23+F26</f>
        <v>346665906</v>
      </c>
      <c r="G8" s="366">
        <f>G10+G13+G16+G23+G26</f>
        <v>0</v>
      </c>
    </row>
    <row r="9" spans="2:7" ht="17.25">
      <c r="B9" s="363" t="s">
        <v>61</v>
      </c>
      <c r="C9" s="364"/>
      <c r="D9" s="365"/>
      <c r="E9" s="25"/>
      <c r="F9" s="368"/>
      <c r="G9" s="376"/>
    </row>
    <row r="10" spans="2:7" ht="17.25">
      <c r="B10" s="378" t="s">
        <v>109</v>
      </c>
      <c r="C10" s="379"/>
      <c r="D10" s="10">
        <v>110</v>
      </c>
      <c r="E10" s="10"/>
      <c r="F10" s="45">
        <f>SUM(F11:F12)</f>
        <v>23256961</v>
      </c>
      <c r="G10" s="46">
        <f>SUM(G11:G12)</f>
        <v>0</v>
      </c>
    </row>
    <row r="11" spans="2:7" ht="16.5">
      <c r="B11" s="382" t="s">
        <v>62</v>
      </c>
      <c r="C11" s="383"/>
      <c r="D11" s="11">
        <v>111</v>
      </c>
      <c r="E11" s="11" t="s">
        <v>110</v>
      </c>
      <c r="F11" s="35">
        <v>23256961</v>
      </c>
      <c r="G11" s="36"/>
    </row>
    <row r="12" spans="2:7" ht="16.5">
      <c r="B12" s="382" t="s">
        <v>63</v>
      </c>
      <c r="C12" s="383"/>
      <c r="D12" s="11">
        <v>112</v>
      </c>
      <c r="E12" s="11"/>
      <c r="F12" s="35"/>
      <c r="G12" s="36"/>
    </row>
    <row r="13" spans="2:7" ht="17.25">
      <c r="B13" s="378" t="s">
        <v>32</v>
      </c>
      <c r="C13" s="379"/>
      <c r="D13" s="10">
        <v>120</v>
      </c>
      <c r="E13" s="11" t="s">
        <v>111</v>
      </c>
      <c r="F13" s="45">
        <f>F14+F15</f>
        <v>0</v>
      </c>
      <c r="G13" s="46">
        <f>G14+G15</f>
        <v>0</v>
      </c>
    </row>
    <row r="14" spans="2:7" ht="16.5">
      <c r="B14" s="382" t="s">
        <v>65</v>
      </c>
      <c r="C14" s="383"/>
      <c r="D14" s="11">
        <v>121</v>
      </c>
      <c r="E14" s="11"/>
      <c r="F14" s="35"/>
      <c r="G14" s="36"/>
    </row>
    <row r="15" spans="2:7" ht="16.5">
      <c r="B15" s="382" t="s">
        <v>66</v>
      </c>
      <c r="C15" s="383"/>
      <c r="D15" s="11">
        <v>129</v>
      </c>
      <c r="E15" s="11"/>
      <c r="F15" s="35"/>
      <c r="G15" s="36"/>
    </row>
    <row r="16" spans="2:7" ht="17.25">
      <c r="B16" s="378" t="s">
        <v>113</v>
      </c>
      <c r="C16" s="379"/>
      <c r="D16" s="10">
        <v>130</v>
      </c>
      <c r="E16" s="10"/>
      <c r="F16" s="45">
        <f>SUM(F17:F22)</f>
        <v>276400000</v>
      </c>
      <c r="G16" s="46">
        <f>SUM(G17:G22)</f>
        <v>0</v>
      </c>
    </row>
    <row r="17" spans="2:7" ht="16.5">
      <c r="B17" s="382" t="s">
        <v>33</v>
      </c>
      <c r="C17" s="383"/>
      <c r="D17" s="11">
        <v>131</v>
      </c>
      <c r="E17" s="11"/>
      <c r="F17" s="35"/>
      <c r="G17" s="36"/>
    </row>
    <row r="18" spans="2:7" ht="16.5">
      <c r="B18" s="382" t="s">
        <v>35</v>
      </c>
      <c r="C18" s="383"/>
      <c r="D18" s="11">
        <v>132</v>
      </c>
      <c r="E18" s="11"/>
      <c r="F18" s="35">
        <v>249000000</v>
      </c>
      <c r="G18" s="36"/>
    </row>
    <row r="19" spans="2:7" ht="16.5">
      <c r="B19" s="382" t="s">
        <v>112</v>
      </c>
      <c r="C19" s="383"/>
      <c r="D19" s="11">
        <v>133</v>
      </c>
      <c r="E19" s="11"/>
      <c r="F19" s="35"/>
      <c r="G19" s="36"/>
    </row>
    <row r="20" spans="2:7" ht="16.5">
      <c r="B20" s="382" t="s">
        <v>67</v>
      </c>
      <c r="C20" s="383"/>
      <c r="D20" s="11">
        <v>134</v>
      </c>
      <c r="E20" s="11"/>
      <c r="F20" s="35"/>
      <c r="G20" s="36"/>
    </row>
    <row r="21" spans="2:7" ht="16.5">
      <c r="B21" s="382" t="s">
        <v>68</v>
      </c>
      <c r="C21" s="383"/>
      <c r="D21" s="11">
        <v>135</v>
      </c>
      <c r="E21" s="11" t="s">
        <v>114</v>
      </c>
      <c r="F21" s="35">
        <v>27400000</v>
      </c>
      <c r="G21" s="36"/>
    </row>
    <row r="22" spans="2:7" ht="16.5">
      <c r="B22" s="382" t="s">
        <v>69</v>
      </c>
      <c r="C22" s="383"/>
      <c r="D22" s="11">
        <v>139</v>
      </c>
      <c r="E22" s="11"/>
      <c r="F22" s="35"/>
      <c r="G22" s="36"/>
    </row>
    <row r="23" spans="2:7" ht="17.25">
      <c r="B23" s="378" t="s">
        <v>36</v>
      </c>
      <c r="C23" s="379"/>
      <c r="D23" s="10">
        <v>140</v>
      </c>
      <c r="E23" s="10"/>
      <c r="F23" s="45">
        <f>F24+F25</f>
        <v>0</v>
      </c>
      <c r="G23" s="46">
        <f>G24+G25</f>
        <v>0</v>
      </c>
    </row>
    <row r="24" spans="2:7" ht="16.5">
      <c r="B24" s="382" t="s">
        <v>70</v>
      </c>
      <c r="C24" s="383"/>
      <c r="D24" s="11">
        <v>141</v>
      </c>
      <c r="E24" s="11" t="s">
        <v>115</v>
      </c>
      <c r="F24" s="35"/>
      <c r="G24" s="36"/>
    </row>
    <row r="25" spans="2:7" ht="16.5">
      <c r="B25" s="382" t="s">
        <v>71</v>
      </c>
      <c r="C25" s="383"/>
      <c r="D25" s="11">
        <v>149</v>
      </c>
      <c r="E25" s="11"/>
      <c r="F25" s="35"/>
      <c r="G25" s="36"/>
    </row>
    <row r="26" spans="2:7" ht="17.25">
      <c r="B26" s="378" t="s">
        <v>72</v>
      </c>
      <c r="C26" s="379"/>
      <c r="D26" s="10">
        <v>150</v>
      </c>
      <c r="E26" s="10"/>
      <c r="F26" s="45">
        <f>SUM(F27:F30)</f>
        <v>47008945</v>
      </c>
      <c r="G26" s="46">
        <f>SUM(G27:G30)</f>
        <v>0</v>
      </c>
    </row>
    <row r="27" spans="2:7" ht="16.5">
      <c r="B27" s="382" t="s">
        <v>73</v>
      </c>
      <c r="C27" s="383"/>
      <c r="D27" s="11">
        <v>151</v>
      </c>
      <c r="E27" s="11"/>
      <c r="F27" s="35">
        <v>46984945</v>
      </c>
      <c r="G27" s="36"/>
    </row>
    <row r="28" spans="2:7" ht="16.5">
      <c r="B28" s="382" t="s">
        <v>116</v>
      </c>
      <c r="C28" s="383"/>
      <c r="D28" s="11">
        <v>152</v>
      </c>
      <c r="E28" s="11"/>
      <c r="F28" s="35">
        <v>24000</v>
      </c>
      <c r="G28" s="36"/>
    </row>
    <row r="29" spans="2:7" ht="16.5">
      <c r="B29" s="382" t="s">
        <v>12</v>
      </c>
      <c r="C29" s="383"/>
      <c r="D29" s="11">
        <v>154</v>
      </c>
      <c r="E29" s="11" t="s">
        <v>13</v>
      </c>
      <c r="F29" s="35"/>
      <c r="G29" s="36"/>
    </row>
    <row r="30" spans="2:7" ht="16.5">
      <c r="B30" s="382" t="s">
        <v>14</v>
      </c>
      <c r="C30" s="383"/>
      <c r="D30" s="11">
        <v>158</v>
      </c>
      <c r="E30" s="11"/>
      <c r="F30" s="35"/>
      <c r="G30" s="36"/>
    </row>
    <row r="31" spans="2:7" ht="17.25" thickBot="1">
      <c r="B31" s="373"/>
      <c r="C31" s="374"/>
      <c r="D31" s="13"/>
      <c r="E31" s="13"/>
      <c r="F31" s="47"/>
      <c r="G31" s="48"/>
    </row>
    <row r="32" spans="2:7" ht="18" thickBot="1" thickTop="1">
      <c r="B32" s="14"/>
      <c r="C32" s="14"/>
      <c r="D32" s="15"/>
      <c r="E32" s="15"/>
      <c r="F32" s="49"/>
      <c r="G32" s="49"/>
    </row>
    <row r="33" spans="2:7" ht="18" thickTop="1">
      <c r="B33" s="408" t="s">
        <v>74</v>
      </c>
      <c r="C33" s="409"/>
      <c r="D33" s="377">
        <v>200</v>
      </c>
      <c r="E33" s="26"/>
      <c r="F33" s="370">
        <f>F35+F41+F51+F52+F55+F60</f>
        <v>0</v>
      </c>
      <c r="G33" s="375">
        <f>G35+G41+G51+G52+G55+G60</f>
        <v>0</v>
      </c>
    </row>
    <row r="34" spans="2:7" ht="17.25">
      <c r="B34" s="357" t="s">
        <v>75</v>
      </c>
      <c r="C34" s="350"/>
      <c r="D34" s="361"/>
      <c r="E34" s="69"/>
      <c r="F34" s="360"/>
      <c r="G34" s="362"/>
    </row>
    <row r="35" spans="2:7" ht="17.25">
      <c r="B35" s="410" t="s">
        <v>76</v>
      </c>
      <c r="C35" s="411"/>
      <c r="D35" s="73">
        <v>210</v>
      </c>
      <c r="E35" s="73"/>
      <c r="F35" s="74">
        <f>SUM(F36:F40)</f>
        <v>0</v>
      </c>
      <c r="G35" s="83">
        <f>SUM(G36:G40)</f>
        <v>0</v>
      </c>
    </row>
    <row r="36" spans="2:7" ht="17.25">
      <c r="B36" s="382" t="s">
        <v>77</v>
      </c>
      <c r="C36" s="383"/>
      <c r="D36" s="37">
        <v>211</v>
      </c>
      <c r="E36" s="82"/>
      <c r="F36" s="84"/>
      <c r="G36" s="85"/>
    </row>
    <row r="37" spans="2:7" ht="17.25">
      <c r="B37" s="382" t="s">
        <v>117</v>
      </c>
      <c r="C37" s="383"/>
      <c r="D37" s="37">
        <v>212</v>
      </c>
      <c r="E37" s="82"/>
      <c r="F37" s="84"/>
      <c r="G37" s="85"/>
    </row>
    <row r="38" spans="2:7" ht="17.25">
      <c r="B38" s="382" t="s">
        <v>120</v>
      </c>
      <c r="C38" s="383"/>
      <c r="D38" s="37">
        <v>213</v>
      </c>
      <c r="E38" s="37" t="s">
        <v>121</v>
      </c>
      <c r="F38" s="86"/>
      <c r="G38" s="85"/>
    </row>
    <row r="39" spans="2:7" ht="17.25">
      <c r="B39" s="382" t="s">
        <v>118</v>
      </c>
      <c r="C39" s="383"/>
      <c r="D39" s="37">
        <v>218</v>
      </c>
      <c r="E39" s="37" t="s">
        <v>122</v>
      </c>
      <c r="F39" s="84"/>
      <c r="G39" s="85"/>
    </row>
    <row r="40" spans="2:7" ht="17.25">
      <c r="B40" s="382" t="s">
        <v>119</v>
      </c>
      <c r="C40" s="383"/>
      <c r="D40" s="37">
        <v>219</v>
      </c>
      <c r="E40" s="82"/>
      <c r="F40" s="84"/>
      <c r="G40" s="85"/>
    </row>
    <row r="41" spans="2:7" ht="17.25">
      <c r="B41" s="378" t="s">
        <v>78</v>
      </c>
      <c r="C41" s="379"/>
      <c r="D41" s="10">
        <v>220</v>
      </c>
      <c r="E41" s="10"/>
      <c r="F41" s="38"/>
      <c r="G41" s="39"/>
    </row>
    <row r="42" spans="2:7" ht="16.5">
      <c r="B42" s="382" t="s">
        <v>38</v>
      </c>
      <c r="C42" s="383"/>
      <c r="D42" s="11">
        <v>221</v>
      </c>
      <c r="E42" s="11" t="s">
        <v>123</v>
      </c>
      <c r="F42" s="50">
        <f>F43+F44</f>
        <v>0</v>
      </c>
      <c r="G42" s="51">
        <f>G43+G44</f>
        <v>0</v>
      </c>
    </row>
    <row r="43" spans="2:7" ht="16.5">
      <c r="B43" s="380" t="s">
        <v>39</v>
      </c>
      <c r="C43" s="381"/>
      <c r="D43" s="11">
        <v>222</v>
      </c>
      <c r="E43" s="11"/>
      <c r="F43" s="35"/>
      <c r="G43" s="36"/>
    </row>
    <row r="44" spans="2:7" ht="16.5">
      <c r="B44" s="380" t="s">
        <v>40</v>
      </c>
      <c r="C44" s="381"/>
      <c r="D44" s="11">
        <v>223</v>
      </c>
      <c r="E44" s="11"/>
      <c r="F44" s="35"/>
      <c r="G44" s="36"/>
    </row>
    <row r="45" spans="2:7" ht="16.5">
      <c r="B45" s="382" t="s">
        <v>41</v>
      </c>
      <c r="C45" s="383"/>
      <c r="D45" s="11">
        <v>224</v>
      </c>
      <c r="E45" s="11" t="s">
        <v>124</v>
      </c>
      <c r="F45" s="50">
        <f>F46+F47</f>
        <v>0</v>
      </c>
      <c r="G45" s="51">
        <f>G46+G47</f>
        <v>0</v>
      </c>
    </row>
    <row r="46" spans="2:7" ht="16.5">
      <c r="B46" s="380" t="s">
        <v>39</v>
      </c>
      <c r="C46" s="381"/>
      <c r="D46" s="11">
        <v>225</v>
      </c>
      <c r="E46" s="11"/>
      <c r="F46" s="35"/>
      <c r="G46" s="36"/>
    </row>
    <row r="47" spans="2:7" ht="16.5">
      <c r="B47" s="380" t="s">
        <v>40</v>
      </c>
      <c r="C47" s="381"/>
      <c r="D47" s="11">
        <v>226</v>
      </c>
      <c r="E47" s="11"/>
      <c r="F47" s="35"/>
      <c r="G47" s="36"/>
    </row>
    <row r="48" spans="2:7" ht="16.5">
      <c r="B48" s="382" t="s">
        <v>42</v>
      </c>
      <c r="C48" s="383"/>
      <c r="D48" s="11">
        <v>227</v>
      </c>
      <c r="E48" s="11" t="s">
        <v>125</v>
      </c>
      <c r="F48" s="50">
        <f>F49+F50</f>
        <v>0</v>
      </c>
      <c r="G48" s="51">
        <f>G49+G50</f>
        <v>0</v>
      </c>
    </row>
    <row r="49" spans="2:7" ht="16.5">
      <c r="B49" s="380" t="s">
        <v>39</v>
      </c>
      <c r="C49" s="381"/>
      <c r="D49" s="11">
        <v>228</v>
      </c>
      <c r="E49" s="11"/>
      <c r="F49" s="35"/>
      <c r="G49" s="36"/>
    </row>
    <row r="50" spans="2:7" ht="16.5">
      <c r="B50" s="380" t="s">
        <v>40</v>
      </c>
      <c r="C50" s="381"/>
      <c r="D50" s="11">
        <v>229</v>
      </c>
      <c r="E50" s="11"/>
      <c r="F50" s="35"/>
      <c r="G50" s="36"/>
    </row>
    <row r="51" spans="2:7" ht="16.5">
      <c r="B51" s="382" t="s">
        <v>79</v>
      </c>
      <c r="C51" s="383"/>
      <c r="D51" s="11">
        <v>230</v>
      </c>
      <c r="E51" s="11" t="s">
        <v>126</v>
      </c>
      <c r="F51" s="35">
        <v>0</v>
      </c>
      <c r="G51" s="36"/>
    </row>
    <row r="52" spans="2:7" ht="17.25">
      <c r="B52" s="378" t="s">
        <v>80</v>
      </c>
      <c r="C52" s="379"/>
      <c r="D52" s="10">
        <v>240</v>
      </c>
      <c r="E52" s="11" t="s">
        <v>127</v>
      </c>
      <c r="F52" s="50">
        <f>F53+F54</f>
        <v>0</v>
      </c>
      <c r="G52" s="51">
        <f>G53+G54</f>
        <v>0</v>
      </c>
    </row>
    <row r="53" spans="2:7" ht="16.5">
      <c r="B53" s="380" t="s">
        <v>39</v>
      </c>
      <c r="C53" s="381"/>
      <c r="D53" s="11">
        <v>241</v>
      </c>
      <c r="E53" s="11"/>
      <c r="F53" s="35"/>
      <c r="G53" s="36"/>
    </row>
    <row r="54" spans="2:7" ht="17.25">
      <c r="B54" s="380" t="s">
        <v>40</v>
      </c>
      <c r="C54" s="381"/>
      <c r="D54" s="11">
        <v>242</v>
      </c>
      <c r="E54" s="10"/>
      <c r="F54" s="38"/>
      <c r="G54" s="39"/>
    </row>
    <row r="55" spans="2:7" ht="17.25">
      <c r="B55" s="378" t="s">
        <v>81</v>
      </c>
      <c r="C55" s="379"/>
      <c r="D55" s="10">
        <v>250</v>
      </c>
      <c r="E55" s="10"/>
      <c r="F55" s="45">
        <f>SUM(F56:F59)</f>
        <v>0</v>
      </c>
      <c r="G55" s="46">
        <f>SUM(G56:G59)</f>
        <v>0</v>
      </c>
    </row>
    <row r="56" spans="2:7" ht="16.5">
      <c r="B56" s="382" t="s">
        <v>82</v>
      </c>
      <c r="C56" s="383"/>
      <c r="D56" s="11">
        <v>251</v>
      </c>
      <c r="E56" s="11"/>
      <c r="F56" s="35"/>
      <c r="G56" s="36"/>
    </row>
    <row r="57" spans="2:7" ht="16.5">
      <c r="B57" s="382" t="s">
        <v>83</v>
      </c>
      <c r="C57" s="383"/>
      <c r="D57" s="11">
        <v>252</v>
      </c>
      <c r="E57" s="11"/>
      <c r="F57" s="35"/>
      <c r="G57" s="36"/>
    </row>
    <row r="58" spans="2:7" ht="16.5">
      <c r="B58" s="382" t="s">
        <v>43</v>
      </c>
      <c r="C58" s="383"/>
      <c r="D58" s="11">
        <v>258</v>
      </c>
      <c r="E58" s="11" t="s">
        <v>128</v>
      </c>
      <c r="F58" s="35"/>
      <c r="G58" s="36"/>
    </row>
    <row r="59" spans="2:7" ht="16.5">
      <c r="B59" s="382" t="s">
        <v>84</v>
      </c>
      <c r="C59" s="383"/>
      <c r="D59" s="11">
        <v>259</v>
      </c>
      <c r="E59" s="11"/>
      <c r="F59" s="35"/>
      <c r="G59" s="36"/>
    </row>
    <row r="60" spans="2:7" ht="17.25">
      <c r="B60" s="378" t="s">
        <v>85</v>
      </c>
      <c r="C60" s="379"/>
      <c r="D60" s="10">
        <v>260</v>
      </c>
      <c r="E60" s="10"/>
      <c r="F60" s="45">
        <f>SUM(F61:F63)</f>
        <v>0</v>
      </c>
      <c r="G60" s="46">
        <f>SUM(G61:G63)</f>
        <v>0</v>
      </c>
    </row>
    <row r="61" spans="2:7" ht="17.25">
      <c r="B61" s="382" t="s">
        <v>86</v>
      </c>
      <c r="C61" s="383"/>
      <c r="D61" s="11">
        <v>261</v>
      </c>
      <c r="E61" s="11" t="s">
        <v>129</v>
      </c>
      <c r="F61" s="38"/>
      <c r="G61" s="39"/>
    </row>
    <row r="62" spans="2:7" ht="17.25">
      <c r="B62" s="382" t="s">
        <v>87</v>
      </c>
      <c r="C62" s="383"/>
      <c r="D62" s="11">
        <v>262</v>
      </c>
      <c r="E62" s="11" t="s">
        <v>130</v>
      </c>
      <c r="F62" s="38"/>
      <c r="G62" s="39"/>
    </row>
    <row r="63" spans="2:7" ht="18" thickBot="1">
      <c r="B63" s="373" t="s">
        <v>88</v>
      </c>
      <c r="C63" s="374"/>
      <c r="D63" s="13">
        <v>268</v>
      </c>
      <c r="E63" s="75"/>
      <c r="F63" s="76"/>
      <c r="G63" s="77"/>
    </row>
    <row r="64" spans="2:9" ht="18.75" thickBot="1" thickTop="1">
      <c r="B64" s="396" t="s">
        <v>44</v>
      </c>
      <c r="C64" s="397"/>
      <c r="D64" s="6">
        <v>270</v>
      </c>
      <c r="E64" s="6"/>
      <c r="F64" s="52">
        <f>F8+F33</f>
        <v>346665906</v>
      </c>
      <c r="G64" s="53">
        <f>G8+G33</f>
        <v>0</v>
      </c>
      <c r="H64" s="40"/>
      <c r="I64" s="40"/>
    </row>
    <row r="65" ht="15.75" thickBot="1" thickTop="1"/>
    <row r="66" spans="2:7" ht="36" thickBot="1" thickTop="1">
      <c r="B66" s="528" t="s">
        <v>29</v>
      </c>
      <c r="C66" s="529"/>
      <c r="D66" s="19" t="s">
        <v>28</v>
      </c>
      <c r="E66" s="29" t="s">
        <v>64</v>
      </c>
      <c r="F66" s="55" t="s">
        <v>90</v>
      </c>
      <c r="G66" s="56" t="s">
        <v>89</v>
      </c>
    </row>
    <row r="67" spans="2:7" ht="18.75" thickBot="1" thickTop="1">
      <c r="B67" s="401">
        <v>1</v>
      </c>
      <c r="C67" s="402"/>
      <c r="D67" s="20">
        <v>2</v>
      </c>
      <c r="E67" s="20"/>
      <c r="F67" s="57">
        <v>3</v>
      </c>
      <c r="G67" s="58">
        <v>4</v>
      </c>
    </row>
    <row r="68" spans="2:7" ht="18" thickTop="1">
      <c r="B68" s="351" t="s">
        <v>30</v>
      </c>
      <c r="C68" s="352"/>
      <c r="D68" s="377">
        <v>300</v>
      </c>
      <c r="E68" s="26"/>
      <c r="F68" s="370">
        <f>F70+F81</f>
        <v>0</v>
      </c>
      <c r="G68" s="375">
        <f>G70+G81</f>
        <v>0</v>
      </c>
    </row>
    <row r="69" spans="2:7" ht="17.25">
      <c r="B69" s="363" t="s">
        <v>91</v>
      </c>
      <c r="C69" s="364"/>
      <c r="D69" s="365"/>
      <c r="E69" s="25"/>
      <c r="F69" s="358"/>
      <c r="G69" s="376"/>
    </row>
    <row r="70" spans="2:7" ht="17.25">
      <c r="B70" s="378" t="s">
        <v>31</v>
      </c>
      <c r="C70" s="379"/>
      <c r="D70" s="10">
        <v>310</v>
      </c>
      <c r="E70" s="10"/>
      <c r="F70" s="45">
        <f>SUM(F71:F79)</f>
        <v>0</v>
      </c>
      <c r="G70" s="46">
        <f>SUM(G71:G79)</f>
        <v>0</v>
      </c>
    </row>
    <row r="71" spans="2:7" ht="16.5">
      <c r="B71" s="382" t="s">
        <v>92</v>
      </c>
      <c r="C71" s="383"/>
      <c r="D71" s="11">
        <v>311</v>
      </c>
      <c r="E71" s="11" t="s">
        <v>132</v>
      </c>
      <c r="F71" s="35">
        <v>0</v>
      </c>
      <c r="G71" s="36"/>
    </row>
    <row r="72" spans="2:7" ht="16.5">
      <c r="B72" s="382" t="s">
        <v>93</v>
      </c>
      <c r="C72" s="383"/>
      <c r="D72" s="11">
        <v>312</v>
      </c>
      <c r="E72" s="11"/>
      <c r="F72" s="35"/>
      <c r="G72" s="36"/>
    </row>
    <row r="73" spans="2:7" ht="16.5">
      <c r="B73" s="382" t="s">
        <v>94</v>
      </c>
      <c r="C73" s="383"/>
      <c r="D73" s="11">
        <v>313</v>
      </c>
      <c r="E73" s="11"/>
      <c r="F73" s="35"/>
      <c r="G73" s="36"/>
    </row>
    <row r="74" spans="2:7" ht="16.5">
      <c r="B74" s="382" t="s">
        <v>95</v>
      </c>
      <c r="C74" s="383"/>
      <c r="D74" s="11">
        <v>314</v>
      </c>
      <c r="E74" s="11" t="s">
        <v>133</v>
      </c>
      <c r="F74" s="35"/>
      <c r="G74" s="36"/>
    </row>
    <row r="75" spans="2:7" ht="16.5">
      <c r="B75" s="382" t="s">
        <v>131</v>
      </c>
      <c r="C75" s="383"/>
      <c r="D75" s="11">
        <v>315</v>
      </c>
      <c r="E75" s="11"/>
      <c r="F75" s="35">
        <v>0</v>
      </c>
      <c r="G75" s="36"/>
    </row>
    <row r="76" spans="2:7" ht="16.5">
      <c r="B76" s="382" t="s">
        <v>96</v>
      </c>
      <c r="C76" s="383"/>
      <c r="D76" s="11">
        <v>316</v>
      </c>
      <c r="E76" s="11" t="s">
        <v>134</v>
      </c>
      <c r="F76" s="35"/>
      <c r="G76" s="36"/>
    </row>
    <row r="77" spans="2:7" ht="16.5">
      <c r="B77" s="382" t="s">
        <v>97</v>
      </c>
      <c r="C77" s="383"/>
      <c r="D77" s="11">
        <v>317</v>
      </c>
      <c r="E77" s="11"/>
      <c r="F77" s="35"/>
      <c r="G77" s="36"/>
    </row>
    <row r="78" spans="2:7" ht="16.5">
      <c r="B78" s="382" t="s">
        <v>98</v>
      </c>
      <c r="C78" s="383"/>
      <c r="D78" s="11">
        <v>318</v>
      </c>
      <c r="E78" s="11"/>
      <c r="F78" s="68"/>
      <c r="G78" s="67"/>
    </row>
    <row r="79" spans="2:7" ht="16.5">
      <c r="B79" s="382" t="s">
        <v>135</v>
      </c>
      <c r="C79" s="383"/>
      <c r="D79" s="11">
        <v>319</v>
      </c>
      <c r="E79" s="11" t="s">
        <v>136</v>
      </c>
      <c r="F79" s="35">
        <v>0</v>
      </c>
      <c r="G79" s="36"/>
    </row>
    <row r="80" spans="2:7" ht="16.5">
      <c r="B80" s="382" t="s">
        <v>138</v>
      </c>
      <c r="C80" s="383"/>
      <c r="D80" s="11">
        <v>320</v>
      </c>
      <c r="E80" s="11"/>
      <c r="F80" s="35"/>
      <c r="G80" s="36"/>
    </row>
    <row r="81" spans="2:7" ht="17.25">
      <c r="B81" s="378" t="s">
        <v>34</v>
      </c>
      <c r="C81" s="379"/>
      <c r="D81" s="10">
        <v>330</v>
      </c>
      <c r="E81" s="10"/>
      <c r="F81" s="45">
        <f>SUM(F82:F88)</f>
        <v>0</v>
      </c>
      <c r="G81" s="46">
        <f>SUM(G82:G88)</f>
        <v>0</v>
      </c>
    </row>
    <row r="82" spans="2:7" ht="16.5">
      <c r="B82" s="382" t="s">
        <v>99</v>
      </c>
      <c r="C82" s="383"/>
      <c r="D82" s="11">
        <v>331</v>
      </c>
      <c r="E82" s="11"/>
      <c r="F82" s="35"/>
      <c r="G82" s="36"/>
    </row>
    <row r="83" spans="2:7" ht="16.5">
      <c r="B83" s="382" t="s">
        <v>100</v>
      </c>
      <c r="C83" s="383"/>
      <c r="D83" s="11">
        <v>332</v>
      </c>
      <c r="E83" s="11" t="s">
        <v>137</v>
      </c>
      <c r="F83" s="35"/>
      <c r="G83" s="36"/>
    </row>
    <row r="84" spans="2:7" ht="16.5">
      <c r="B84" s="382" t="s">
        <v>101</v>
      </c>
      <c r="C84" s="383"/>
      <c r="D84" s="11">
        <v>333</v>
      </c>
      <c r="E84" s="11"/>
      <c r="F84" s="35"/>
      <c r="G84" s="36"/>
    </row>
    <row r="85" spans="2:7" ht="16.5">
      <c r="B85" s="382" t="s">
        <v>102</v>
      </c>
      <c r="C85" s="383"/>
      <c r="D85" s="11">
        <v>334</v>
      </c>
      <c r="E85" s="11" t="s">
        <v>139</v>
      </c>
      <c r="F85" s="35">
        <v>0</v>
      </c>
      <c r="G85" s="36"/>
    </row>
    <row r="86" spans="2:7" ht="16.5">
      <c r="B86" s="382" t="s">
        <v>103</v>
      </c>
      <c r="C86" s="383"/>
      <c r="D86" s="30">
        <v>335</v>
      </c>
      <c r="E86" s="30" t="s">
        <v>130</v>
      </c>
      <c r="F86" s="59"/>
      <c r="G86" s="60"/>
    </row>
    <row r="87" spans="2:7" ht="16.5">
      <c r="B87" s="382" t="s">
        <v>140</v>
      </c>
      <c r="C87" s="383"/>
      <c r="D87" s="30">
        <v>336</v>
      </c>
      <c r="E87" s="30"/>
      <c r="F87" s="59"/>
      <c r="G87" s="60"/>
    </row>
    <row r="88" spans="2:7" ht="17.25" thickBot="1">
      <c r="B88" s="373" t="s">
        <v>141</v>
      </c>
      <c r="C88" s="374"/>
      <c r="D88" s="13">
        <v>337</v>
      </c>
      <c r="E88" s="13"/>
      <c r="F88" s="47"/>
      <c r="G88" s="48"/>
    </row>
    <row r="89" ht="15" thickTop="1"/>
    <row r="90" ht="15" thickBot="1"/>
    <row r="91" spans="2:7" ht="18" thickTop="1">
      <c r="B91" s="351" t="s">
        <v>104</v>
      </c>
      <c r="C91" s="352"/>
      <c r="D91" s="377">
        <v>400</v>
      </c>
      <c r="E91" s="26"/>
      <c r="F91" s="370">
        <f>F93+F105</f>
        <v>346665906</v>
      </c>
      <c r="G91" s="375">
        <f>G93+G105</f>
        <v>0</v>
      </c>
    </row>
    <row r="92" spans="2:7" ht="17.25">
      <c r="B92" s="357" t="s">
        <v>55</v>
      </c>
      <c r="C92" s="350"/>
      <c r="D92" s="361"/>
      <c r="E92" s="69"/>
      <c r="F92" s="360"/>
      <c r="G92" s="362"/>
    </row>
    <row r="93" spans="2:7" ht="17.25">
      <c r="B93" s="384" t="s">
        <v>105</v>
      </c>
      <c r="C93" s="371"/>
      <c r="D93" s="70">
        <v>410</v>
      </c>
      <c r="E93" s="70"/>
      <c r="F93" s="71">
        <f>SUM(F94:F104)</f>
        <v>346665906</v>
      </c>
      <c r="G93" s="72">
        <f>SUM(G94:G104)</f>
        <v>0</v>
      </c>
    </row>
    <row r="94" spans="2:7" ht="16.5">
      <c r="B94" s="382" t="s">
        <v>106</v>
      </c>
      <c r="C94" s="383"/>
      <c r="D94" s="11">
        <v>411</v>
      </c>
      <c r="E94" s="11"/>
      <c r="F94" s="35">
        <v>346665906</v>
      </c>
      <c r="G94" s="36"/>
    </row>
    <row r="95" spans="2:7" ht="16.5">
      <c r="B95" s="382" t="s">
        <v>107</v>
      </c>
      <c r="C95" s="383"/>
      <c r="D95" s="11">
        <v>412</v>
      </c>
      <c r="E95" s="11"/>
      <c r="F95" s="35"/>
      <c r="G95" s="36"/>
    </row>
    <row r="96" spans="2:7" ht="16.5">
      <c r="B96" s="382" t="s">
        <v>142</v>
      </c>
      <c r="C96" s="383"/>
      <c r="D96" s="11">
        <v>413</v>
      </c>
      <c r="E96" s="11"/>
      <c r="F96" s="35"/>
      <c r="G96" s="36"/>
    </row>
    <row r="97" spans="2:7" ht="16.5">
      <c r="B97" s="382" t="s">
        <v>143</v>
      </c>
      <c r="C97" s="383"/>
      <c r="D97" s="11">
        <v>414</v>
      </c>
      <c r="E97" s="11"/>
      <c r="F97" s="35"/>
      <c r="G97" s="36"/>
    </row>
    <row r="98" spans="2:7" ht="16.5">
      <c r="B98" s="382" t="s">
        <v>144</v>
      </c>
      <c r="C98" s="383"/>
      <c r="D98" s="11">
        <v>415</v>
      </c>
      <c r="E98" s="11"/>
      <c r="F98" s="35"/>
      <c r="G98" s="36"/>
    </row>
    <row r="99" spans="2:7" ht="16.5">
      <c r="B99" s="382" t="s">
        <v>145</v>
      </c>
      <c r="C99" s="383"/>
      <c r="D99" s="11">
        <v>416</v>
      </c>
      <c r="E99" s="11"/>
      <c r="F99" s="35"/>
      <c r="G99" s="36"/>
    </row>
    <row r="100" spans="2:7" ht="16.5">
      <c r="B100" s="382" t="s">
        <v>146</v>
      </c>
      <c r="C100" s="383"/>
      <c r="D100" s="11">
        <v>417</v>
      </c>
      <c r="E100" s="11"/>
      <c r="F100" s="35"/>
      <c r="G100" s="36"/>
    </row>
    <row r="101" spans="2:7" ht="16.5">
      <c r="B101" s="382" t="s">
        <v>147</v>
      </c>
      <c r="C101" s="383"/>
      <c r="D101" s="11">
        <v>418</v>
      </c>
      <c r="E101" s="11"/>
      <c r="F101" s="35"/>
      <c r="G101" s="36"/>
    </row>
    <row r="102" spans="2:7" ht="16.5">
      <c r="B102" s="382" t="s">
        <v>148</v>
      </c>
      <c r="C102" s="383"/>
      <c r="D102" s="11">
        <v>419</v>
      </c>
      <c r="E102" s="11"/>
      <c r="F102" s="35"/>
      <c r="G102" s="36"/>
    </row>
    <row r="103" spans="2:7" ht="16.5">
      <c r="B103" s="382" t="s">
        <v>149</v>
      </c>
      <c r="C103" s="383"/>
      <c r="D103" s="11">
        <v>420</v>
      </c>
      <c r="E103" s="11"/>
      <c r="F103" s="35"/>
      <c r="G103" s="36"/>
    </row>
    <row r="104" spans="2:7" ht="16.5">
      <c r="B104" s="382" t="s">
        <v>150</v>
      </c>
      <c r="C104" s="383"/>
      <c r="D104" s="11">
        <v>421</v>
      </c>
      <c r="E104" s="11"/>
      <c r="F104" s="35"/>
      <c r="G104" s="36"/>
    </row>
    <row r="105" spans="2:7" ht="17.25">
      <c r="B105" s="378" t="s">
        <v>50</v>
      </c>
      <c r="C105" s="379"/>
      <c r="D105" s="10">
        <v>430</v>
      </c>
      <c r="E105" s="10"/>
      <c r="F105" s="45">
        <f>SUM(F106:F108)</f>
        <v>0</v>
      </c>
      <c r="G105" s="46">
        <f>SUM(G106:G108)</f>
        <v>0</v>
      </c>
    </row>
    <row r="106" spans="2:7" ht="16.5">
      <c r="B106" s="382" t="s">
        <v>51</v>
      </c>
      <c r="C106" s="383"/>
      <c r="D106" s="11">
        <v>431</v>
      </c>
      <c r="E106" s="11"/>
      <c r="F106" s="35"/>
      <c r="G106" s="36"/>
    </row>
    <row r="107" spans="2:7" ht="16.5">
      <c r="B107" s="382" t="s">
        <v>151</v>
      </c>
      <c r="C107" s="383"/>
      <c r="D107" s="11">
        <v>432</v>
      </c>
      <c r="E107" s="11" t="s">
        <v>152</v>
      </c>
      <c r="F107" s="35"/>
      <c r="G107" s="36"/>
    </row>
    <row r="108" spans="2:7" ht="17.25" thickBot="1">
      <c r="B108" s="373" t="s">
        <v>37</v>
      </c>
      <c r="C108" s="374"/>
      <c r="D108" s="13">
        <v>433</v>
      </c>
      <c r="E108" s="13"/>
      <c r="F108" s="47"/>
      <c r="G108" s="48"/>
    </row>
    <row r="109" spans="2:9" ht="18.75" thickBot="1" thickTop="1">
      <c r="B109" s="396" t="s">
        <v>45</v>
      </c>
      <c r="C109" s="397"/>
      <c r="D109" s="6">
        <v>440</v>
      </c>
      <c r="E109" s="6"/>
      <c r="F109" s="52">
        <f>F68+F91</f>
        <v>346665906</v>
      </c>
      <c r="G109" s="53">
        <f>G68+G91</f>
        <v>0</v>
      </c>
      <c r="H109" s="40"/>
      <c r="I109" s="40"/>
    </row>
    <row r="110" spans="2:7" ht="15" thickTop="1">
      <c r="B110" s="558"/>
      <c r="C110" s="558"/>
      <c r="D110" s="558"/>
      <c r="E110" s="558"/>
      <c r="F110" s="558"/>
      <c r="G110" s="558"/>
    </row>
    <row r="111" spans="2:7" ht="21.75" thickBot="1">
      <c r="B111" s="398" t="s">
        <v>49</v>
      </c>
      <c r="C111" s="398"/>
      <c r="D111" s="398"/>
      <c r="E111" s="398"/>
      <c r="F111" s="398"/>
      <c r="G111" s="398"/>
    </row>
    <row r="112" spans="2:7" ht="36" thickBot="1" thickTop="1">
      <c r="B112" s="354" t="s">
        <v>27</v>
      </c>
      <c r="C112" s="349"/>
      <c r="D112" s="268"/>
      <c r="E112" s="29" t="s">
        <v>64</v>
      </c>
      <c r="F112" s="55" t="s">
        <v>47</v>
      </c>
      <c r="G112" s="56" t="s">
        <v>48</v>
      </c>
    </row>
    <row r="113" spans="2:7" ht="17.25" thickTop="1">
      <c r="B113" s="236" t="s">
        <v>56</v>
      </c>
      <c r="C113" s="237"/>
      <c r="D113" s="385"/>
      <c r="E113" s="27"/>
      <c r="F113" s="62">
        <v>0</v>
      </c>
      <c r="G113" s="63">
        <v>0</v>
      </c>
    </row>
    <row r="114" spans="2:7" ht="16.5">
      <c r="B114" s="386" t="s">
        <v>46</v>
      </c>
      <c r="C114" s="387"/>
      <c r="D114" s="388"/>
      <c r="E114" s="23"/>
      <c r="F114" s="35">
        <v>0</v>
      </c>
      <c r="G114" s="64">
        <v>0</v>
      </c>
    </row>
    <row r="115" spans="2:7" ht="16.5">
      <c r="B115" s="386" t="s">
        <v>154</v>
      </c>
      <c r="C115" s="387"/>
      <c r="D115" s="388"/>
      <c r="E115" s="23"/>
      <c r="F115" s="35">
        <v>0</v>
      </c>
      <c r="G115" s="64">
        <v>0</v>
      </c>
    </row>
    <row r="116" spans="2:7" ht="16.5">
      <c r="B116" s="386" t="s">
        <v>52</v>
      </c>
      <c r="C116" s="387"/>
      <c r="D116" s="388"/>
      <c r="E116" s="23"/>
      <c r="F116" s="35">
        <v>0</v>
      </c>
      <c r="G116" s="64">
        <v>0</v>
      </c>
    </row>
    <row r="117" spans="2:7" ht="16.5">
      <c r="B117" s="386" t="s">
        <v>53</v>
      </c>
      <c r="C117" s="387"/>
      <c r="D117" s="388"/>
      <c r="E117" s="23"/>
      <c r="F117" s="35">
        <v>0</v>
      </c>
      <c r="G117" s="64">
        <v>0</v>
      </c>
    </row>
    <row r="118" spans="2:7" ht="16.5">
      <c r="B118" s="386" t="s">
        <v>153</v>
      </c>
      <c r="C118" s="387"/>
      <c r="D118" s="388"/>
      <c r="E118" s="28"/>
      <c r="F118" s="59"/>
      <c r="G118" s="65"/>
    </row>
    <row r="119" spans="2:7" ht="17.25" thickBot="1">
      <c r="B119" s="390"/>
      <c r="C119" s="391"/>
      <c r="D119" s="392"/>
      <c r="E119" s="22"/>
      <c r="F119" s="47">
        <v>0</v>
      </c>
      <c r="G119" s="66"/>
    </row>
    <row r="120" spans="2:7" ht="17.25" thickTop="1">
      <c r="B120" s="531" t="s">
        <v>58</v>
      </c>
      <c r="C120" s="531"/>
      <c r="D120" s="531"/>
      <c r="E120" s="531"/>
      <c r="F120" s="531"/>
      <c r="G120" s="531"/>
    </row>
    <row r="121" spans="2:7" ht="16.5">
      <c r="B121" s="530" t="s">
        <v>57</v>
      </c>
      <c r="C121" s="530"/>
      <c r="D121" s="530"/>
      <c r="E121" s="530"/>
      <c r="F121" s="530"/>
      <c r="G121" s="530"/>
    </row>
    <row r="122" spans="6:7" ht="17.25">
      <c r="F122" s="389" t="s">
        <v>5</v>
      </c>
      <c r="G122" s="389"/>
    </row>
    <row r="123" spans="2:7" ht="17.25">
      <c r="B123" s="18" t="s">
        <v>59</v>
      </c>
      <c r="C123" s="18" t="s">
        <v>60</v>
      </c>
      <c r="F123" s="353" t="s">
        <v>25</v>
      </c>
      <c r="G123" s="353"/>
    </row>
    <row r="129" spans="1:3" ht="14.25">
      <c r="A129" s="372"/>
      <c r="B129" s="372"/>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Tam chau</cp:lastModifiedBy>
  <cp:lastPrinted>2008-04-28T06:32:34Z</cp:lastPrinted>
  <dcterms:created xsi:type="dcterms:W3CDTF">2000-03-22T02:51:30Z</dcterms:created>
  <dcterms:modified xsi:type="dcterms:W3CDTF">2008-04-28T06:33:45Z</dcterms:modified>
  <cp:category/>
  <cp:version/>
  <cp:contentType/>
  <cp:contentStatus/>
</cp:coreProperties>
</file>